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5" windowWidth="9420" windowHeight="4905"/>
  </bookViews>
  <sheets>
    <sheet name="Полная версия" sheetId="16" r:id="rId1"/>
  </sheets>
  <definedNames>
    <definedName name="_xlnm._FilterDatabase" localSheetId="0" hidden="1">'Полная версия'!$A$10:$C$171</definedName>
    <definedName name="А">'Полная версия'!$B:$B</definedName>
    <definedName name="_xlnm.Print_Titles" localSheetId="0">'Полная версия'!$11:$11</definedName>
    <definedName name="_xlnm.Print_Area" localSheetId="0">'Полная версия'!$A$1:$C$173</definedName>
  </definedNames>
  <calcPr calcId="145621"/>
</workbook>
</file>

<file path=xl/calcChain.xml><?xml version="1.0" encoding="utf-8"?>
<calcChain xmlns="http://schemas.openxmlformats.org/spreadsheetml/2006/main">
  <c r="C126" i="16" l="1"/>
  <c r="C169" i="16"/>
  <c r="C167" i="16"/>
  <c r="C163" i="16"/>
  <c r="C156" i="16"/>
  <c r="C138" i="16"/>
  <c r="C136" i="16" s="1"/>
  <c r="C135" i="16" s="1"/>
  <c r="C133" i="16" l="1"/>
  <c r="C93" i="16"/>
  <c r="C91" i="16"/>
  <c r="C90" i="16" s="1"/>
  <c r="C84" i="16" l="1"/>
  <c r="C83" i="16" l="1"/>
  <c r="C73" i="16"/>
  <c r="C71" i="16" s="1"/>
  <c r="C34" i="16"/>
  <c r="C16" i="16"/>
  <c r="C87" i="16" l="1"/>
  <c r="C86" i="16" s="1"/>
  <c r="C24" i="16" l="1"/>
  <c r="C22" i="16"/>
  <c r="C12" i="16"/>
  <c r="C14" i="16"/>
  <c r="C109" i="16" l="1"/>
  <c r="C66" i="16"/>
  <c r="C64" i="16" s="1"/>
  <c r="C107" i="16" l="1"/>
  <c r="C105" i="16"/>
  <c r="C99" i="16"/>
  <c r="C81" i="16"/>
  <c r="C79" i="16"/>
  <c r="C59" i="16"/>
  <c r="C57" i="16"/>
  <c r="C55" i="16"/>
  <c r="C53" i="16"/>
  <c r="C51" i="16"/>
  <c r="C49" i="16"/>
  <c r="C47" i="16"/>
  <c r="C43" i="16"/>
  <c r="C41" i="16"/>
  <c r="C39" i="16"/>
  <c r="C30" i="16"/>
  <c r="C28" i="16"/>
  <c r="C26" i="16"/>
  <c r="C20" i="16"/>
  <c r="C18" i="16"/>
  <c r="C96" i="16" l="1"/>
  <c r="C114" i="16" l="1"/>
  <c r="C103" i="16"/>
  <c r="C101" i="16" l="1"/>
  <c r="C45" i="16"/>
  <c r="C123" i="16"/>
  <c r="C33" i="16"/>
  <c r="C32" i="16" s="1"/>
  <c r="C62" i="16"/>
  <c r="C61" i="16" s="1"/>
  <c r="C112" i="16" l="1"/>
  <c r="C111" i="16" s="1"/>
  <c r="C171" i="16" s="1"/>
</calcChain>
</file>

<file path=xl/sharedStrings.xml><?xml version="1.0" encoding="utf-8"?>
<sst xmlns="http://schemas.openxmlformats.org/spreadsheetml/2006/main" count="329" uniqueCount="286">
  <si>
    <t>Плата за негативное воздействие на окружающую среду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</si>
  <si>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</si>
  <si>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</si>
  <si>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</si>
  <si>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Прочие неналоговые доходы бюджетов городских округов</t>
  </si>
  <si>
    <t>Единый сельскохозяйственный налог</t>
  </si>
  <si>
    <t>Код бюджетной классификации Российской Федерации</t>
  </si>
  <si>
    <t>Департамент природных ресурсов и охраны окружающей среды Вологодской области</t>
  </si>
  <si>
    <t>Управление государственной инспекции по надзору за техническим состоянием самоходных машин и других видов техники Вологодской области</t>
  </si>
  <si>
    <t>Государственная жилищная инспекция Вологодской области</t>
  </si>
  <si>
    <t>Налоги на прибыль, доходы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</si>
  <si>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</si>
  <si>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</si>
  <si>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</si>
  <si>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Администрация города Вологды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</si>
  <si>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</si>
  <si>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</si>
  <si>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</si>
  <si>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</si>
  <si>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Платежи при пользовании природными ресурсами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</si>
  <si>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</si>
  <si>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</si>
  <si>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Управление Министерства  юстиции Российской Федерации по Вологодской области</t>
  </si>
  <si>
    <t>Иные межбюджетные трансферты</t>
  </si>
  <si>
    <t>Управление Федеральной службы государственной регистрации, кадастра и картографии по Вологодской области</t>
  </si>
  <si>
    <t>Управление образования Администрации города Вологды</t>
  </si>
  <si>
    <t>Управление физической культуры и массового спорта  Администрации города Вологды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</si>
  <si>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</si>
  <si>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</si>
  <si>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</si>
  <si>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Департамент по охране, контролю и регулированию использования объектов животного мира Вологодской области</t>
  </si>
  <si>
    <t>Доходы от оказания платных услуг (работ)</t>
  </si>
  <si>
    <t>Доходы от компенсации затрат государства</t>
  </si>
  <si>
    <t>Налоги на товары (работы, услуги), реализуемые на территории Российской Федерации</t>
  </si>
  <si>
    <t>Департамент экономического развития Вологодской области</t>
  </si>
  <si>
    <t>(тыс. руб.)</t>
  </si>
  <si>
    <t>Налог, взимаемый в связи с применением упрощенной системы налогообложения</t>
  </si>
  <si>
    <t>Комитет по охране объектов культурного наследия Вологодской области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</si>
  <si>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</si>
  <si>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</si>
  <si>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Управление ветеринарии с государственной ветеринарной инспекцией Вологодской области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</si>
  <si>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</si>
  <si>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</si>
  <si>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Приложение № 3</t>
  </si>
  <si>
    <t>Департамент городского хозяйства Администрации города Вологды</t>
  </si>
  <si>
    <t>Департамент лесного комплекса Вологодской области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</si>
  <si>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</si>
  <si>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Доходы от сдачи в аренду имущества, составляющего казну городских округов (за исключением земельных участков)
</t>
  </si>
  <si>
    <t xml:space="preserve">Единый налог на вмененный доход для отдельных видов деятельности
</t>
  </si>
  <si>
    <t>Департамент строительства  Вологодской области</t>
  </si>
  <si>
    <t>Территориальный орган Федеральной службы государственной статистики по Вологодской области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</si>
  <si>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</si>
  <si>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014 0 00 00000 00 0000 000</t>
  </si>
  <si>
    <t xml:space="preserve">014 1 16 00000 00 0000 000 </t>
  </si>
  <si>
    <t xml:space="preserve">017 0 00 00000 00 0000 000 </t>
  </si>
  <si>
    <t xml:space="preserve">017 1 11 05026 04 0000 120
</t>
  </si>
  <si>
    <t xml:space="preserve"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
</t>
  </si>
  <si>
    <t>Департамент имущественных отношений Вологодской области</t>
  </si>
  <si>
    <t xml:space="preserve">018 0 00 00000 00 0000 000 </t>
  </si>
  <si>
    <t>018 1 16 00000 00 0000 000</t>
  </si>
  <si>
    <t xml:space="preserve">021 0 00 00000 00 0000 000 </t>
  </si>
  <si>
    <t xml:space="preserve">021 1 16 00000 00 0000 000 </t>
  </si>
  <si>
    <t>026 0 00 00000 00 0000 000</t>
  </si>
  <si>
    <t xml:space="preserve">026 1 16 00000 00 0000 000 </t>
  </si>
  <si>
    <t>030 0 00 00000 00 0000 000</t>
  </si>
  <si>
    <t>030 1 16 00000 00 0000 000</t>
  </si>
  <si>
    <t>033 0 00 00000 00 0000 000</t>
  </si>
  <si>
    <t xml:space="preserve">033 1 16 00000 00 0000 000 </t>
  </si>
  <si>
    <t>037 0 00 00000 00 0000 000</t>
  </si>
  <si>
    <t>037 1 16 00000 00 0000 000</t>
  </si>
  <si>
    <t>045 0 00 00000 00 0000 000</t>
  </si>
  <si>
    <t>045 1 16 00000 00 0000 000</t>
  </si>
  <si>
    <t>048 0 00 00000 00 0000 000</t>
  </si>
  <si>
    <t xml:space="preserve">048 1 12 00000 00 0000 000 </t>
  </si>
  <si>
    <t xml:space="preserve">Плата за выбросы загрязняющих веществ в атмосферный воздух стационарными объектами
</t>
  </si>
  <si>
    <t xml:space="preserve">Плата за сбросы загрязняющих веществ в водные объекты
</t>
  </si>
  <si>
    <t xml:space="preserve">048 1 12 01010 01 0000 120
</t>
  </si>
  <si>
    <t xml:space="preserve">048 1 12 01030 01 0000 120
</t>
  </si>
  <si>
    <t xml:space="preserve">048 1 12 01000 01 0000 120
</t>
  </si>
  <si>
    <t>048 1 16 00000 00 0000 000</t>
  </si>
  <si>
    <t xml:space="preserve">076 0 00 00000 00 0000 000 </t>
  </si>
  <si>
    <t>076 1 16 00000 00 0000 000</t>
  </si>
  <si>
    <t xml:space="preserve">081 0 00 00000 00 0000 000 </t>
  </si>
  <si>
    <t xml:space="preserve">081 1 16 00000 00 0000 000 </t>
  </si>
  <si>
    <t>096 0 00 00000 00 0000 000</t>
  </si>
  <si>
    <t>096 1 16 00000 00 0000 000</t>
  </si>
  <si>
    <t xml:space="preserve">100 0 00 00000 00 0000 000 </t>
  </si>
  <si>
    <t xml:space="preserve">100 1 03 00000 00 0000 000 </t>
  </si>
  <si>
    <t xml:space="preserve">106 0 00 00000 00 0000 000 </t>
  </si>
  <si>
    <t>106 1 16 00000 00 0000 000</t>
  </si>
  <si>
    <t>141 0 00 00000 00 0000 000</t>
  </si>
  <si>
    <t>141 1 16 00000 00 0000 000</t>
  </si>
  <si>
    <t>150 0 00 00000 00 0000 000</t>
  </si>
  <si>
    <t xml:space="preserve">150 1 16 00000 00 0000 000 </t>
  </si>
  <si>
    <t>157 0 00 00000 00 0000 000</t>
  </si>
  <si>
    <t xml:space="preserve">157 1 16 00000 00 0000 000 </t>
  </si>
  <si>
    <t>161 0 00 00000 00 0000 000</t>
  </si>
  <si>
    <t>161 1 16 00000 00 0000 000</t>
  </si>
  <si>
    <t>177 0 00 00000 00 0000 000</t>
  </si>
  <si>
    <t>177 1 16 00000 00 0000 000</t>
  </si>
  <si>
    <t>180 0 00 00000 00 0000 000</t>
  </si>
  <si>
    <t xml:space="preserve">180 1 16 00000 00 0000 000 </t>
  </si>
  <si>
    <t>182 0 00 00000 00 0000 000</t>
  </si>
  <si>
    <t xml:space="preserve">182 1 01 00000 00 0000 000 </t>
  </si>
  <si>
    <t>182 1 05 00000 00 0000 000</t>
  </si>
  <si>
    <t>Земельный налог с организаций, обладающих земельным участком, расположенным в границах городских округов</t>
  </si>
  <si>
    <t xml:space="preserve">182 1 06 06032 04 0000 110
</t>
  </si>
  <si>
    <t xml:space="preserve">182 1 06 06042 04 0000 110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</si>
  <si>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</si>
  <si>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182 1 06 06000 00 0000 110
</t>
  </si>
  <si>
    <t xml:space="preserve">182 1 06 01000 00 0000 110
</t>
  </si>
  <si>
    <t xml:space="preserve">182 1 06 00000 00 0000 000
</t>
  </si>
  <si>
    <t>182 1 08 00000 00 0000 000</t>
  </si>
  <si>
    <t>182 1 09 00000 00 0000 000</t>
  </si>
  <si>
    <t>182 1 16 00000 00 0000 000</t>
  </si>
  <si>
    <t xml:space="preserve">182 1 05 01000 00 0000 110
</t>
  </si>
  <si>
    <t xml:space="preserve">182 1 05 02000 02 0000 110
</t>
  </si>
  <si>
    <t xml:space="preserve">182 1 05 02010 02 0000 110
</t>
  </si>
  <si>
    <t xml:space="preserve">182 1 05 02020 02 0000 110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</si>
  <si>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</si>
  <si>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182 1 05 03000 01 0000 110
</t>
  </si>
  <si>
    <t xml:space="preserve">Налог, взимаемый в связи с применением патентной системы налогообложения
</t>
  </si>
  <si>
    <t xml:space="preserve">182 1 05 04000 02 0000 110
</t>
  </si>
  <si>
    <t xml:space="preserve">188 0 00 00000 00 0000 000 </t>
  </si>
  <si>
    <t xml:space="preserve">188 1 16 00000 00 0000 000 </t>
  </si>
  <si>
    <t>191 0 00 00000 00 0000 000</t>
  </si>
  <si>
    <t>191 1 16 00000 00 0000 000</t>
  </si>
  <si>
    <t>209 0 00 00000 00 0000 000</t>
  </si>
  <si>
    <t xml:space="preserve">241 0 00 00000 00 0000 000 </t>
  </si>
  <si>
    <t xml:space="preserve">241 1 13 02000 00 0000 130 </t>
  </si>
  <si>
    <t>241 1 13 00000 00 0000 000</t>
  </si>
  <si>
    <t>250 0 00 00000 00 0000 000</t>
  </si>
  <si>
    <t>250 1 08 00000 00 0000 000</t>
  </si>
  <si>
    <t xml:space="preserve">250 1 13 00000 00 0000 000 </t>
  </si>
  <si>
    <t xml:space="preserve">250 1 13 02000 00 0000 130 </t>
  </si>
  <si>
    <t xml:space="preserve">250 1 16 00000 00 0000 000 </t>
  </si>
  <si>
    <t>274 0 00 00000 00 0000 000</t>
  </si>
  <si>
    <t xml:space="preserve">274 1 16 00000 00 0000 000 </t>
  </si>
  <si>
    <t>318 0 00 00000 00 0000 000</t>
  </si>
  <si>
    <t xml:space="preserve">318 1 16 00000 00 0000 000 </t>
  </si>
  <si>
    <t xml:space="preserve">320 0 00 00000 00 0000 000 </t>
  </si>
  <si>
    <t>320 1 16 00000 00 0000 000</t>
  </si>
  <si>
    <t xml:space="preserve">321 0 00 00000 00 0000 000 </t>
  </si>
  <si>
    <t xml:space="preserve">321 1 16 00000 00 0000 000 </t>
  </si>
  <si>
    <t>322 0 00 00000 00 0000 000</t>
  </si>
  <si>
    <t>322 1 16 00000 00 0000 000</t>
  </si>
  <si>
    <t>498 0 00 00000 00 0000 000</t>
  </si>
  <si>
    <t xml:space="preserve">498 1 16 00000 00 0000 000 </t>
  </si>
  <si>
    <t>925 1 08 00000 00 0000 000</t>
  </si>
  <si>
    <t>925 1 11 00000 00 0000 000</t>
  </si>
  <si>
    <t xml:space="preserve">925 1 11 01040 04 0000 120 </t>
  </si>
  <si>
    <t>925 1 11 05012 04 0000 120</t>
  </si>
  <si>
    <t xml:space="preserve">925 1 11 05024 04 0000 120 </t>
  </si>
  <si>
    <t>925 1 11 05034 04 0000 120</t>
  </si>
  <si>
    <t>925 1 11 05074 04 0000 120</t>
  </si>
  <si>
    <t>925 1 11 05324 04 0000 120</t>
  </si>
  <si>
    <t>925 1 11 07014 04 0000 120</t>
  </si>
  <si>
    <t xml:space="preserve">925 1 11 09044 04 0000 120 </t>
  </si>
  <si>
    <t>925 0 00 00000 00 0000 000</t>
  </si>
  <si>
    <t xml:space="preserve">925 1 13 00000 00 0000 000 </t>
  </si>
  <si>
    <t>925 1 13 01000 00 0000 130</t>
  </si>
  <si>
    <t>925 1 13 02000 00 0000 130</t>
  </si>
  <si>
    <t xml:space="preserve">925 1 14 02042 04 0000 440
</t>
  </si>
  <si>
    <t xml:space="preserve">925 1 14 06012 04 0000 430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</si>
  <si>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</si>
  <si>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925 1 14 06024 04 0000 430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</si>
  <si>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</si>
  <si>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925 1 14 06312 04 0000 430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</si>
  <si>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</si>
  <si>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925 1 16 00000 00 0000 000 </t>
  </si>
  <si>
    <t>925 1 17 00000 00 0000 000</t>
  </si>
  <si>
    <t xml:space="preserve">925 1 17 05040 04 0000 180 </t>
  </si>
  <si>
    <t xml:space="preserve">925 1 14 00000 00 0000 000
</t>
  </si>
  <si>
    <t>к решению Вологодской городской Думы</t>
  </si>
  <si>
    <t xml:space="preserve">«Об исполнении бюджета города </t>
  </si>
  <si>
    <t>925 1 00 00000 00 0000 000</t>
  </si>
  <si>
    <t xml:space="preserve">Исполнено </t>
  </si>
  <si>
    <t>Наименование кода доходов</t>
  </si>
  <si>
    <t>Северо - Западное территориальное управление Федерального агентства по рыболовству</t>
  </si>
  <si>
    <t xml:space="preserve">Управление Федеральной службы по надзору в сфере связи, информационных технологий и массовых коммуникаций по Вологодской области
</t>
  </si>
  <si>
    <t xml:space="preserve">Управление Федеральной антимонопольной службы по Вологодской области
</t>
  </si>
  <si>
    <t xml:space="preserve">Управление Федеральной  налоговой службы по Вологодской области
</t>
  </si>
  <si>
    <t xml:space="preserve">Управление Министерства внутренних дел Российской Федерации по Вологодской области
</t>
  </si>
  <si>
    <t>Управление Федерального казначейства по Вологодской области</t>
  </si>
  <si>
    <t>Контрольно-счетная палата города Вологды</t>
  </si>
  <si>
    <t xml:space="preserve">925 1 14 02043 04 0000 410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</si>
  <si>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</si>
  <si>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011 0 00 00000 00 0000 000 </t>
  </si>
  <si>
    <t xml:space="preserve">011 1 16 00000 00 0000 000
 </t>
  </si>
  <si>
    <t xml:space="preserve">048 1 12 01040 01 0000 120
</t>
  </si>
  <si>
    <t>209 1 13 00000 00 0000 000</t>
  </si>
  <si>
    <t>209 1 13 02000 00 0000 130</t>
  </si>
  <si>
    <t>210 0 00 00000 00 0000 000</t>
  </si>
  <si>
    <t>210 1 13 00000 00 0000 000</t>
  </si>
  <si>
    <t>210 1 13 02000 00 0000 130</t>
  </si>
  <si>
    <t xml:space="preserve">210 1 16 00000 00 0000 000 </t>
  </si>
  <si>
    <t xml:space="preserve">250 1 11 09044 04 0000 120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</si>
  <si>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</si>
  <si>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</si>
  <si>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</si>
  <si>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</si>
  <si>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</si>
  <si>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</si>
  <si>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</si>
  <si>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</si>
  <si>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</si>
  <si>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детских технопарков "Кванториум"</t>
  </si>
  <si>
    <t>Субсидии бюджетам городских округов на поддержку образования для детей с ограниченными возможностями здоровья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</si>
  <si>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</si>
  <si>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</si>
  <si>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</si>
  <si>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</si>
  <si>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</si>
  <si>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Субсидия бюджетам городских округов на поддержку отрасли культуры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</si>
  <si>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</si>
  <si>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</si>
  <si>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</si>
  <si>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бюджетам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</si>
  <si>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</si>
  <si>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</si>
  <si>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</si>
  <si>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</si>
  <si>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</si>
  <si>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925 2 00 00000 00 0000 000 </t>
  </si>
  <si>
    <t xml:space="preserve">925 2 02 00000 00 0000 000 </t>
  </si>
  <si>
    <t xml:space="preserve">925 2 02 15002 04 0000 150 </t>
  </si>
  <si>
    <t xml:space="preserve">925 2 02 20000 00 0000 150 </t>
  </si>
  <si>
    <t>925 2 02 20077 04 0000 150</t>
  </si>
  <si>
    <t xml:space="preserve">925 2 02 20299 04 0000 150 </t>
  </si>
  <si>
    <t xml:space="preserve">925 2 02 20302 04 0000 150 </t>
  </si>
  <si>
    <t>925 2 02 25021 04 0000 150</t>
  </si>
  <si>
    <t>925 2 02 25027 04 0000 150</t>
  </si>
  <si>
    <t>925 2 02 25159 04 0000 150</t>
  </si>
  <si>
    <t>925 2 02 25173 04 0000 150</t>
  </si>
  <si>
    <t>925 2 02 25187 04 0000 150</t>
  </si>
  <si>
    <t>925 2 02 25210 04 0000 150</t>
  </si>
  <si>
    <t>925 2 02 25232 04 0000 150</t>
  </si>
  <si>
    <t>925 2 02 25239 04 0000 150</t>
  </si>
  <si>
    <t xml:space="preserve">925 2 02 25497 04 0000 150 </t>
  </si>
  <si>
    <t>925 2 02 25511 04 0000 150</t>
  </si>
  <si>
    <t>925 2 02 25519 04 0000 150</t>
  </si>
  <si>
    <t>925 2 02 25555 04 0000 150</t>
  </si>
  <si>
    <t>925 2 02 27112 04 0000 150</t>
  </si>
  <si>
    <t xml:space="preserve">925 2 02 29999 04 0000 150 </t>
  </si>
  <si>
    <t>925 2 02 30000 00 0000 150</t>
  </si>
  <si>
    <t xml:space="preserve">925 2 02 30024 04 0000 150 </t>
  </si>
  <si>
    <t>925 2 02 35120 04 0000 150</t>
  </si>
  <si>
    <t>925 2 02 35134 04 0000 150</t>
  </si>
  <si>
    <t>925 2 02 35135 04 0000 150</t>
  </si>
  <si>
    <t>925 2 02 35176 04 0000 150</t>
  </si>
  <si>
    <t>925 2 02 39998 04 0000 150</t>
  </si>
  <si>
    <t>925 2 02 40000 00 0000 150</t>
  </si>
  <si>
    <t>925 2 02 45454 04 0000 150</t>
  </si>
  <si>
    <t>925 2 02 45550 04 0000 150</t>
  </si>
  <si>
    <t>925 2 02 49999 04 0000 150</t>
  </si>
  <si>
    <t xml:space="preserve">925 2 19 00000 00 0000 000 </t>
  </si>
  <si>
    <t>925 2 19 60010 04 0000 150</t>
  </si>
  <si>
    <t>999 0 00 00000 00 0000 000</t>
  </si>
  <si>
    <t xml:space="preserve">999 1 16 00000 00 0000 000 </t>
  </si>
  <si>
    <t>Вологды за 2019 год»</t>
  </si>
  <si>
    <t>ПОКАЗАТЕЛИ ДОХОДОВ БЮДЖЕТА ГОРОДА ВОЛОГДЫ ПО КОДАМ КЛАССИФИКАЦИИ ДОХОДОВ БЮДЖЕТОВ          ЗА 2019 ГОД</t>
  </si>
  <si>
    <t xml:space="preserve">Управление культуры и историко-культурного наследия Администрации города Вологды
</t>
  </si>
  <si>
    <t xml:space="preserve">Управление Федеральной службы судебных приставов по Вологодской области
</t>
  </si>
  <si>
    <t xml:space="preserve">Северо-Западное управление Федеральной службы по экологическому, технологическому и атомному надзору
</t>
  </si>
  <si>
    <t xml:space="preserve">Плата за размещение отходов производства и потребления
</t>
  </si>
  <si>
    <t>182 1 01 02000 01 0000 110</t>
  </si>
  <si>
    <t xml:space="preserve">Налог на имущество физических лиц
</t>
  </si>
  <si>
    <t>Налоговые и неналоговые доходы</t>
  </si>
  <si>
    <t xml:space="preserve">Субсидии бюджетам городских округов на реализацию программ формирования современной городской среды
</t>
  </si>
  <si>
    <r>
      <rPr>
        <sz val="13"/>
        <rFont val="Times New Roman"/>
        <family val="1"/>
        <charset val="204"/>
      </rPr>
      <t>Департамент финансов Вологодской области</t>
    </r>
    <r>
      <rPr>
        <sz val="13"/>
        <color rgb="FFFF0000"/>
        <rFont val="Times New Roman"/>
        <family val="1"/>
        <charset val="204"/>
      </rPr>
      <t xml:space="preserve">
</t>
    </r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</si>
  <si>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Вологодской области
</t>
  </si>
  <si>
    <t>Доходы от оказания платных услуг (работ)  и компенсации затрат государства</t>
  </si>
  <si>
    <t>Доходы от оказания платных услуг и компенсации затрат государства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</si>
  <si>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</si>
  <si>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</si>
  <si>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</si>
  <si>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Управление Федеральной службы по ветеринарному и фитосанитарному надзору  по Новгородской и Вологодской областям 
</t>
  </si>
  <si>
    <t xml:space="preserve">Северо-Восточное межрегиональное управление государственного автодорожного надзора Федеральной службы по надзору в сфере транспорта по Вологодской области </t>
  </si>
  <si>
    <t xml:space="preserve">Управление Федеральной службы по надзору в сфере защиты прав потребителей и благополучия человека по Вологодской области
</t>
  </si>
  <si>
    <t>Государственная инспекция труда в Вологодской области</t>
  </si>
  <si>
    <t xml:space="preserve">Управление Федеральной службы войск национальной гвардии Российской Федерации по Вологодской области
</t>
  </si>
  <si>
    <t xml:space="preserve">Федеральное казенное учреждение здравоохранения "Медико-санитарная часть № 35 Федеральной службы исполнения наказаний"
</t>
  </si>
  <si>
    <r>
      <rPr>
        <sz val="13"/>
        <rFont val="Times New Roman"/>
        <family val="1"/>
        <charset val="204"/>
      </rPr>
      <t xml:space="preserve">Отделение по Вологодской области Северо-Западного главного управления Центрального банка Российской Федерации
</t>
    </r>
    <r>
      <rPr>
        <sz val="13"/>
        <color rgb="FFFF0000"/>
        <rFont val="Times New Roman"/>
        <family val="1"/>
        <charset val="204"/>
      </rPr>
      <t xml:space="preserve">
</t>
    </r>
  </si>
  <si>
    <t>ВСЕГО:</t>
  </si>
  <si>
    <r>
      <rPr>
        <sz val="13"/>
        <rFont val="Times New Roman"/>
        <family val="1"/>
        <charset val="204"/>
      </rPr>
      <t xml:space="preserve">Северное межрегиональное управление Федеральной  службы по надзору в сфере природопользования по Вологодской области
</t>
    </r>
    <r>
      <rPr>
        <sz val="13"/>
        <color theme="5"/>
        <rFont val="Times New Roman"/>
        <family val="1"/>
        <charset val="204"/>
      </rPr>
      <t xml:space="preserve">
</t>
    </r>
  </si>
  <si>
    <t>от 17 сентября 2020 года №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</si>
</sst>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</font>
    <font>
      <sz val="13"/>
      <name val="Arial Cyr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5" fontId="9" fillId="2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165" fontId="2" fillId="2" borderId="0" xfId="0" applyNumberFormat="1" applyFont="1" applyFill="1" applyBorder="1" applyAlignment="1">
      <alignment horizontal="right" vertical="top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/>
    <xf numFmtId="4" fontId="1" fillId="0" borderId="0" xfId="0" applyNumberFormat="1" applyFont="1"/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49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0" borderId="0" xfId="1" applyNumberFormat="1" applyFont="1" applyFill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 applyProtection="1">
      <alignment horizontal="justify" vertical="top" wrapText="1"/>
      <protection locked="0"/>
    </xf>
    <xf numFmtId="165" fontId="1" fillId="0" borderId="2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/>
    </xf>
    <xf numFmtId="165" fontId="10" fillId="0" borderId="8" xfId="0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 applyProtection="1">
      <alignment horizontal="justify" vertical="top" wrapText="1"/>
      <protection locked="0"/>
    </xf>
    <xf numFmtId="0" fontId="1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justify" vertical="top" wrapText="1"/>
      <protection locked="0"/>
    </xf>
    <xf numFmtId="165" fontId="1" fillId="0" borderId="2" xfId="0" applyNumberFormat="1" applyFont="1" applyFill="1" applyBorder="1" applyAlignment="1">
      <alignment horizontal="right" vertical="top"/>
    </xf>
    <xf numFmtId="165" fontId="9" fillId="2" borderId="2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2931849</xdr:colOff>
      <xdr:row>0</xdr:row>
      <xdr:rowOff>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1381125" y="0"/>
          <a:ext cx="293370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АДМИНИСТРАЦИЯ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   ГОРОДА ВОЛОГДЫ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ФИНАНСОВОЕ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 УПРАВЛЕНИЕ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160035, г. Вологда, Каменный мост, 4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Телефон (8172) 72-12-40, 72-01-46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   AdmGor@vologda.ru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A148" zoomScaleSheetLayoutView="90" workbookViewId="0">
      <selection activeCell="B154" sqref="A1:XFD1048576"/>
    </sheetView>
  </sheetViews>
  <sheetFormatPr defaultColWidth="8.85546875" defaultRowHeight="16.5" x14ac:dyDescent="0.25"/>
  <cols>
    <col min="1" max="1" width="34.7109375" style="1" customWidth="1"/>
    <col min="2" max="2" width="81.28515625" style="1" customWidth="1"/>
    <col min="3" max="3" width="17" style="1" customWidth="1"/>
    <col min="4" max="4" width="9.140625" style="1" hidden="1" customWidth="1"/>
    <col min="5" max="5" width="8.85546875" style="1" hidden="1" customWidth="1"/>
    <col min="6" max="6" width="13.42578125" style="1" hidden="1" customWidth="1"/>
    <col min="7" max="7" width="11.85546875" style="1" customWidth="1"/>
    <col min="8" max="8" width="13.42578125" style="1" bestFit="1" customWidth="1"/>
    <col min="9" max="9" width="16.85546875" style="1" customWidth="1"/>
    <col min="10" max="16384" width="8.85546875" style="1"/>
  </cols>
  <sheetData>
    <row r="1" spans="1:31" ht="16.5" customHeight="1" x14ac:dyDescent="0.25">
      <c r="A1" s="3"/>
      <c r="B1" s="29"/>
      <c r="C1" s="29" t="s">
        <v>43</v>
      </c>
    </row>
    <row r="2" spans="1:31" x14ac:dyDescent="0.25">
      <c r="A2" s="3"/>
      <c r="B2" s="29"/>
      <c r="C2" s="29" t="s">
        <v>173</v>
      </c>
    </row>
    <row r="3" spans="1:31" ht="16.5" customHeight="1" x14ac:dyDescent="0.25">
      <c r="A3" s="3"/>
      <c r="B3" s="29"/>
      <c r="C3" s="29" t="s">
        <v>285</v>
      </c>
    </row>
    <row r="4" spans="1:31" ht="16.5" customHeight="1" x14ac:dyDescent="0.25">
      <c r="A4" s="3"/>
      <c r="B4" s="59" t="s">
        <v>174</v>
      </c>
      <c r="C4" s="60"/>
    </row>
    <row r="5" spans="1:31" ht="16.5" customHeight="1" x14ac:dyDescent="0.25">
      <c r="A5" s="3"/>
      <c r="B5" s="64" t="s">
        <v>259</v>
      </c>
      <c r="C5" s="60"/>
    </row>
    <row r="6" spans="1:31" ht="16.5" customHeight="1" x14ac:dyDescent="0.25">
      <c r="A6" s="3"/>
      <c r="B6" s="65"/>
      <c r="C6" s="65"/>
    </row>
    <row r="7" spans="1:31" ht="36" customHeight="1" x14ac:dyDescent="0.25">
      <c r="A7" s="61" t="s">
        <v>260</v>
      </c>
      <c r="B7" s="62"/>
      <c r="C7" s="63"/>
    </row>
    <row r="8" spans="1:31" ht="21" customHeight="1" x14ac:dyDescent="0.25">
      <c r="A8" s="9"/>
      <c r="B8" s="10"/>
      <c r="C8" s="11"/>
    </row>
    <row r="9" spans="1:31" ht="27" customHeight="1" x14ac:dyDescent="0.25">
      <c r="A9" s="2"/>
      <c r="B9" s="2"/>
      <c r="C9" s="8" t="s">
        <v>35</v>
      </c>
    </row>
    <row r="10" spans="1:31" ht="46.5" customHeight="1" x14ac:dyDescent="0.25">
      <c r="A10" s="30" t="s">
        <v>6</v>
      </c>
      <c r="B10" s="31" t="s">
        <v>177</v>
      </c>
      <c r="C10" s="30" t="s">
        <v>176</v>
      </c>
      <c r="H10" s="24"/>
    </row>
    <row r="11" spans="1:31" s="4" customFormat="1" x14ac:dyDescent="0.2">
      <c r="A11" s="32">
        <v>1</v>
      </c>
      <c r="B11" s="32">
        <v>2</v>
      </c>
      <c r="C11" s="32">
        <v>3</v>
      </c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4.75" customHeight="1" x14ac:dyDescent="0.25">
      <c r="A12" s="18" t="s">
        <v>187</v>
      </c>
      <c r="B12" s="48" t="s">
        <v>269</v>
      </c>
      <c r="C12" s="14">
        <f>C13</f>
        <v>10</v>
      </c>
    </row>
    <row r="13" spans="1:31" ht="23.25" customHeight="1" x14ac:dyDescent="0.25">
      <c r="A13" s="25" t="s">
        <v>188</v>
      </c>
      <c r="B13" s="20" t="s">
        <v>15</v>
      </c>
      <c r="C13" s="14">
        <v>10</v>
      </c>
      <c r="G13" s="15"/>
    </row>
    <row r="14" spans="1:31" ht="40.5" customHeight="1" x14ac:dyDescent="0.25">
      <c r="A14" s="18" t="s">
        <v>52</v>
      </c>
      <c r="B14" s="20" t="s">
        <v>7</v>
      </c>
      <c r="C14" s="14">
        <f>C15</f>
        <v>75</v>
      </c>
    </row>
    <row r="15" spans="1:31" ht="23.25" customHeight="1" x14ac:dyDescent="0.25">
      <c r="A15" s="18" t="s">
        <v>53</v>
      </c>
      <c r="B15" s="20" t="s">
        <v>15</v>
      </c>
      <c r="C15" s="14">
        <v>75</v>
      </c>
    </row>
    <row r="16" spans="1:31" ht="23.25" customHeight="1" x14ac:dyDescent="0.25">
      <c r="A16" s="18" t="s">
        <v>54</v>
      </c>
      <c r="B16" s="20" t="s">
        <v>57</v>
      </c>
      <c r="C16" s="14">
        <f>C17</f>
        <v>9.6753499999999999</v>
      </c>
    </row>
    <row r="17" spans="1:7" ht="105.75" customHeight="1" x14ac:dyDescent="0.25">
      <c r="A17" s="25" t="s">
        <v>55</v>
      </c>
      <c r="B17" s="20" t="s">
        <v>56</v>
      </c>
      <c r="C17" s="14">
        <v>9.6753499999999999</v>
      </c>
    </row>
    <row r="18" spans="1:7" ht="18" customHeight="1" x14ac:dyDescent="0.25">
      <c r="A18" s="18" t="s">
        <v>58</v>
      </c>
      <c r="B18" s="20" t="s">
        <v>45</v>
      </c>
      <c r="C18" s="14">
        <f>C19</f>
        <v>6</v>
      </c>
    </row>
    <row r="19" spans="1:7" ht="18" customHeight="1" x14ac:dyDescent="0.25">
      <c r="A19" s="17" t="s">
        <v>59</v>
      </c>
      <c r="B19" s="19" t="s">
        <v>15</v>
      </c>
      <c r="C19" s="14">
        <v>6</v>
      </c>
    </row>
    <row r="20" spans="1:7" x14ac:dyDescent="0.25">
      <c r="A20" s="18" t="s">
        <v>60</v>
      </c>
      <c r="B20" s="22" t="s">
        <v>34</v>
      </c>
      <c r="C20" s="14">
        <f>C21</f>
        <v>3418.18959</v>
      </c>
    </row>
    <row r="21" spans="1:7" x14ac:dyDescent="0.25">
      <c r="A21" s="18" t="s">
        <v>61</v>
      </c>
      <c r="B21" s="22" t="s">
        <v>15</v>
      </c>
      <c r="C21" s="14">
        <v>3418.18959</v>
      </c>
    </row>
    <row r="22" spans="1:7" x14ac:dyDescent="0.25">
      <c r="A22" s="18" t="s">
        <v>62</v>
      </c>
      <c r="B22" s="22" t="s">
        <v>37</v>
      </c>
      <c r="C22" s="14">
        <f>C23</f>
        <v>511</v>
      </c>
    </row>
    <row r="23" spans="1:7" ht="20.25" customHeight="1" x14ac:dyDescent="0.25">
      <c r="A23" s="18" t="s">
        <v>63</v>
      </c>
      <c r="B23" s="22" t="s">
        <v>15</v>
      </c>
      <c r="C23" s="14">
        <v>511</v>
      </c>
      <c r="G23" s="23"/>
    </row>
    <row r="24" spans="1:7" ht="40.5" customHeight="1" x14ac:dyDescent="0.25">
      <c r="A24" s="18" t="s">
        <v>64</v>
      </c>
      <c r="B24" s="20" t="s">
        <v>8</v>
      </c>
      <c r="C24" s="14">
        <f>C25</f>
        <v>128.96834999999999</v>
      </c>
    </row>
    <row r="25" spans="1:7" x14ac:dyDescent="0.25">
      <c r="A25" s="18" t="s">
        <v>65</v>
      </c>
      <c r="B25" s="20" t="s">
        <v>15</v>
      </c>
      <c r="C25" s="14">
        <v>128.96834999999999</v>
      </c>
    </row>
    <row r="26" spans="1:7" x14ac:dyDescent="0.25">
      <c r="A26" s="18" t="s">
        <v>66</v>
      </c>
      <c r="B26" s="20" t="s">
        <v>9</v>
      </c>
      <c r="C26" s="14">
        <f>C27</f>
        <v>4971.9512800000002</v>
      </c>
    </row>
    <row r="27" spans="1:7" x14ac:dyDescent="0.25">
      <c r="A27" s="18" t="s">
        <v>67</v>
      </c>
      <c r="B27" s="20" t="s">
        <v>15</v>
      </c>
      <c r="C27" s="14">
        <v>4971.9512800000002</v>
      </c>
    </row>
    <row r="28" spans="1:7" ht="36.75" customHeight="1" x14ac:dyDescent="0.25">
      <c r="A28" s="18" t="s">
        <v>68</v>
      </c>
      <c r="B28" s="49" t="s">
        <v>40</v>
      </c>
      <c r="C28" s="14">
        <f>C29</f>
        <v>35</v>
      </c>
    </row>
    <row r="29" spans="1:7" x14ac:dyDescent="0.25">
      <c r="A29" s="18" t="s">
        <v>69</v>
      </c>
      <c r="B29" s="20" t="s">
        <v>15</v>
      </c>
      <c r="C29" s="14">
        <v>35</v>
      </c>
    </row>
    <row r="30" spans="1:7" ht="37.5" customHeight="1" x14ac:dyDescent="0.25">
      <c r="A30" s="50" t="s">
        <v>70</v>
      </c>
      <c r="B30" s="51" t="s">
        <v>30</v>
      </c>
      <c r="C30" s="14">
        <f>C31</f>
        <v>217.5</v>
      </c>
    </row>
    <row r="31" spans="1:7" ht="20.25" customHeight="1" x14ac:dyDescent="0.25">
      <c r="A31" s="18" t="s">
        <v>71</v>
      </c>
      <c r="B31" s="21" t="s">
        <v>15</v>
      </c>
      <c r="C31" s="14">
        <v>217.5</v>
      </c>
    </row>
    <row r="32" spans="1:7" ht="41.25" customHeight="1" x14ac:dyDescent="0.25">
      <c r="A32" s="18" t="s">
        <v>72</v>
      </c>
      <c r="B32" s="52" t="s">
        <v>284</v>
      </c>
      <c r="C32" s="14">
        <f>C33+C38</f>
        <v>1192.3092299999998</v>
      </c>
    </row>
    <row r="33" spans="1:7" ht="23.25" customHeight="1" x14ac:dyDescent="0.25">
      <c r="A33" s="18" t="s">
        <v>73</v>
      </c>
      <c r="B33" s="20" t="s">
        <v>19</v>
      </c>
      <c r="C33" s="14">
        <f>SUM(C34)</f>
        <v>358.82934</v>
      </c>
    </row>
    <row r="34" spans="1:7" ht="27.75" customHeight="1" x14ac:dyDescent="0.25">
      <c r="A34" s="25" t="s">
        <v>78</v>
      </c>
      <c r="B34" s="20" t="s">
        <v>0</v>
      </c>
      <c r="C34" s="14">
        <f>C35+C36+C37</f>
        <v>358.82934</v>
      </c>
    </row>
    <row r="35" spans="1:7" ht="40.5" customHeight="1" x14ac:dyDescent="0.25">
      <c r="A35" s="25" t="s">
        <v>76</v>
      </c>
      <c r="B35" s="20" t="s">
        <v>74</v>
      </c>
      <c r="C35" s="14">
        <v>255.71588</v>
      </c>
    </row>
    <row r="36" spans="1:7" ht="27" customHeight="1" x14ac:dyDescent="0.25">
      <c r="A36" s="25" t="s">
        <v>77</v>
      </c>
      <c r="B36" s="20" t="s">
        <v>75</v>
      </c>
      <c r="C36" s="14">
        <v>683.69149000000004</v>
      </c>
    </row>
    <row r="37" spans="1:7" ht="30" customHeight="1" x14ac:dyDescent="0.25">
      <c r="A37" s="25" t="s">
        <v>189</v>
      </c>
      <c r="B37" s="20" t="s">
        <v>264</v>
      </c>
      <c r="C37" s="14">
        <v>-580.57803000000001</v>
      </c>
    </row>
    <row r="38" spans="1:7" x14ac:dyDescent="0.25">
      <c r="A38" s="18" t="s">
        <v>79</v>
      </c>
      <c r="B38" s="20" t="s">
        <v>15</v>
      </c>
      <c r="C38" s="14">
        <v>833.47988999999995</v>
      </c>
    </row>
    <row r="39" spans="1:7" ht="33" customHeight="1" x14ac:dyDescent="0.25">
      <c r="A39" s="18" t="s">
        <v>80</v>
      </c>
      <c r="B39" s="53" t="s">
        <v>178</v>
      </c>
      <c r="C39" s="14">
        <f>C40</f>
        <v>753.68227000000002</v>
      </c>
    </row>
    <row r="40" spans="1:7" ht="19.5" customHeight="1" x14ac:dyDescent="0.25">
      <c r="A40" s="18" t="s">
        <v>81</v>
      </c>
      <c r="B40" s="20" t="s">
        <v>15</v>
      </c>
      <c r="C40" s="14">
        <v>753.68227000000002</v>
      </c>
    </row>
    <row r="41" spans="1:7" s="34" customFormat="1" ht="43.5" customHeight="1" x14ac:dyDescent="0.25">
      <c r="A41" s="54" t="s">
        <v>82</v>
      </c>
      <c r="B41" s="53" t="s">
        <v>276</v>
      </c>
      <c r="C41" s="55">
        <f>C42</f>
        <v>3067.1841399999998</v>
      </c>
    </row>
    <row r="42" spans="1:7" ht="22.5" customHeight="1" x14ac:dyDescent="0.25">
      <c r="A42" s="18" t="s">
        <v>83</v>
      </c>
      <c r="B42" s="20" t="s">
        <v>15</v>
      </c>
      <c r="C42" s="14">
        <v>3067.1841399999998</v>
      </c>
      <c r="G42" s="15"/>
    </row>
    <row r="43" spans="1:7" ht="45" customHeight="1" x14ac:dyDescent="0.25">
      <c r="A43" s="18" t="s">
        <v>84</v>
      </c>
      <c r="B43" s="20" t="s">
        <v>179</v>
      </c>
      <c r="C43" s="14">
        <f>C44</f>
        <v>2484.4595300000001</v>
      </c>
      <c r="G43" s="15"/>
    </row>
    <row r="44" spans="1:7" x14ac:dyDescent="0.25">
      <c r="A44" s="18" t="s">
        <v>85</v>
      </c>
      <c r="B44" s="20" t="s">
        <v>15</v>
      </c>
      <c r="C44" s="14">
        <v>2484.4595300000001</v>
      </c>
      <c r="G44" s="15"/>
    </row>
    <row r="45" spans="1:7" ht="18.75" customHeight="1" x14ac:dyDescent="0.25">
      <c r="A45" s="18" t="s">
        <v>86</v>
      </c>
      <c r="B45" s="20" t="s">
        <v>183</v>
      </c>
      <c r="C45" s="14">
        <f>SUM(C46)</f>
        <v>8184.8695399999997</v>
      </c>
    </row>
    <row r="46" spans="1:7" ht="37.5" customHeight="1" x14ac:dyDescent="0.25">
      <c r="A46" s="18" t="s">
        <v>87</v>
      </c>
      <c r="B46" s="20" t="s">
        <v>33</v>
      </c>
      <c r="C46" s="14">
        <v>8184.8695399999997</v>
      </c>
    </row>
    <row r="47" spans="1:7" ht="60.75" customHeight="1" x14ac:dyDescent="0.25">
      <c r="A47" s="18" t="s">
        <v>88</v>
      </c>
      <c r="B47" s="20" t="s">
        <v>277</v>
      </c>
      <c r="C47" s="14">
        <f>C48</f>
        <v>1405.8322900000001</v>
      </c>
    </row>
    <row r="48" spans="1:7" ht="21.75" customHeight="1" x14ac:dyDescent="0.25">
      <c r="A48" s="18" t="s">
        <v>89</v>
      </c>
      <c r="B48" s="20" t="s">
        <v>15</v>
      </c>
      <c r="C48" s="14">
        <v>1405.8322900000001</v>
      </c>
    </row>
    <row r="49" spans="1:10" ht="44.25" customHeight="1" x14ac:dyDescent="0.25">
      <c r="A49" s="18" t="s">
        <v>90</v>
      </c>
      <c r="B49" s="20" t="s">
        <v>278</v>
      </c>
      <c r="C49" s="14">
        <f>C50</f>
        <v>4742.3858799999998</v>
      </c>
    </row>
    <row r="50" spans="1:10" x14ac:dyDescent="0.25">
      <c r="A50" s="18" t="s">
        <v>91</v>
      </c>
      <c r="B50" s="20" t="s">
        <v>15</v>
      </c>
      <c r="C50" s="14">
        <v>4742.3858799999998</v>
      </c>
    </row>
    <row r="51" spans="1:10" x14ac:dyDescent="0.25">
      <c r="A51" s="18" t="s">
        <v>92</v>
      </c>
      <c r="B51" s="20" t="s">
        <v>279</v>
      </c>
      <c r="C51" s="14">
        <f>C52</f>
        <v>217.69354999999999</v>
      </c>
    </row>
    <row r="52" spans="1:10" x14ac:dyDescent="0.25">
      <c r="A52" s="18" t="s">
        <v>93</v>
      </c>
      <c r="B52" s="20" t="s">
        <v>15</v>
      </c>
      <c r="C52" s="14">
        <v>217.69354999999999</v>
      </c>
    </row>
    <row r="53" spans="1:10" ht="36" customHeight="1" x14ac:dyDescent="0.25">
      <c r="A53" s="18" t="s">
        <v>94</v>
      </c>
      <c r="B53" s="20" t="s">
        <v>50</v>
      </c>
      <c r="C53" s="14">
        <f>C54</f>
        <v>285.28124000000003</v>
      </c>
    </row>
    <row r="54" spans="1:10" ht="18" customHeight="1" x14ac:dyDescent="0.25">
      <c r="A54" s="18" t="s">
        <v>95</v>
      </c>
      <c r="B54" s="20" t="s">
        <v>15</v>
      </c>
      <c r="C54" s="12">
        <v>285.28124000000003</v>
      </c>
    </row>
    <row r="55" spans="1:10" ht="37.5" customHeight="1" x14ac:dyDescent="0.25">
      <c r="A55" s="18" t="s">
        <v>96</v>
      </c>
      <c r="B55" s="20" t="s">
        <v>180</v>
      </c>
      <c r="C55" s="14">
        <f>C56</f>
        <v>1477.0434499999999</v>
      </c>
    </row>
    <row r="56" spans="1:10" x14ac:dyDescent="0.25">
      <c r="A56" s="18" t="s">
        <v>97</v>
      </c>
      <c r="B56" s="20" t="s">
        <v>15</v>
      </c>
      <c r="C56" s="12">
        <v>1477.0434499999999</v>
      </c>
    </row>
    <row r="57" spans="1:10" ht="58.5" customHeight="1" x14ac:dyDescent="0.25">
      <c r="A57" s="18" t="s">
        <v>98</v>
      </c>
      <c r="B57" s="20" t="s">
        <v>270</v>
      </c>
      <c r="C57" s="14">
        <f>C58</f>
        <v>74.319749999999999</v>
      </c>
      <c r="G57" s="3"/>
      <c r="H57" s="3"/>
      <c r="I57" s="3"/>
      <c r="J57" s="3"/>
    </row>
    <row r="58" spans="1:10" ht="18" customHeight="1" x14ac:dyDescent="0.25">
      <c r="A58" s="18" t="s">
        <v>99</v>
      </c>
      <c r="B58" s="20" t="s">
        <v>15</v>
      </c>
      <c r="C58" s="12">
        <v>74.319749999999999</v>
      </c>
      <c r="G58" s="23"/>
      <c r="H58" s="23"/>
      <c r="I58" s="23"/>
      <c r="J58" s="23"/>
    </row>
    <row r="59" spans="1:10" ht="41.25" customHeight="1" x14ac:dyDescent="0.25">
      <c r="A59" s="18" t="s">
        <v>100</v>
      </c>
      <c r="B59" s="56" t="s">
        <v>280</v>
      </c>
      <c r="C59" s="14">
        <f>C60</f>
        <v>1517.82428</v>
      </c>
      <c r="G59" s="23"/>
      <c r="H59" s="23"/>
      <c r="I59" s="23"/>
      <c r="J59" s="23"/>
    </row>
    <row r="60" spans="1:10" ht="21" customHeight="1" x14ac:dyDescent="0.25">
      <c r="A60" s="18" t="s">
        <v>101</v>
      </c>
      <c r="B60" s="20" t="s">
        <v>15</v>
      </c>
      <c r="C60" s="14">
        <v>1517.82428</v>
      </c>
      <c r="G60" s="23"/>
      <c r="H60" s="23"/>
      <c r="I60" s="23"/>
      <c r="J60" s="23"/>
    </row>
    <row r="61" spans="1:10" ht="21" customHeight="1" x14ac:dyDescent="0.25">
      <c r="A61" s="18" t="s">
        <v>102</v>
      </c>
      <c r="B61" s="20" t="s">
        <v>181</v>
      </c>
      <c r="C61" s="14">
        <f>C62+C64+C71+C76+C77+C78</f>
        <v>2911461.26822</v>
      </c>
      <c r="G61" s="23"/>
      <c r="H61" s="23"/>
      <c r="I61" s="23"/>
      <c r="J61" s="23"/>
    </row>
    <row r="62" spans="1:10" x14ac:dyDescent="0.25">
      <c r="A62" s="18" t="s">
        <v>103</v>
      </c>
      <c r="B62" s="20" t="s">
        <v>10</v>
      </c>
      <c r="C62" s="12">
        <f>SUM(C63)</f>
        <v>1616883.9473999999</v>
      </c>
      <c r="G62" s="23"/>
      <c r="H62" s="23"/>
      <c r="I62" s="23"/>
      <c r="J62" s="23"/>
    </row>
    <row r="63" spans="1:10" x14ac:dyDescent="0.25">
      <c r="A63" s="18" t="s">
        <v>265</v>
      </c>
      <c r="B63" s="20" t="s">
        <v>1</v>
      </c>
      <c r="C63" s="12">
        <v>1616883.9473999999</v>
      </c>
      <c r="G63" s="23"/>
      <c r="H63" s="23"/>
      <c r="I63" s="23"/>
      <c r="J63" s="23"/>
    </row>
    <row r="64" spans="1:10" x14ac:dyDescent="0.25">
      <c r="A64" s="18" t="s">
        <v>104</v>
      </c>
      <c r="B64" s="20" t="s">
        <v>11</v>
      </c>
      <c r="C64" s="12">
        <f>C65+C66+C69+C70</f>
        <v>555808.62734000001</v>
      </c>
      <c r="G64" s="23"/>
      <c r="H64" s="23"/>
      <c r="I64" s="23"/>
      <c r="J64" s="23"/>
    </row>
    <row r="65" spans="1:10" ht="36.75" customHeight="1" x14ac:dyDescent="0.25">
      <c r="A65" s="25" t="s">
        <v>115</v>
      </c>
      <c r="B65" s="20" t="s">
        <v>36</v>
      </c>
      <c r="C65" s="12">
        <v>287499.27291</v>
      </c>
      <c r="G65" s="23"/>
      <c r="H65" s="23"/>
      <c r="I65" s="23"/>
      <c r="J65" s="23"/>
    </row>
    <row r="66" spans="1:10" ht="33" x14ac:dyDescent="0.25">
      <c r="A66" s="25" t="s">
        <v>116</v>
      </c>
      <c r="B66" s="20" t="s">
        <v>2</v>
      </c>
      <c r="C66" s="12">
        <f>C67+C68</f>
        <v>234116.72657</v>
      </c>
      <c r="G66" s="23"/>
      <c r="H66" s="23"/>
      <c r="I66" s="23"/>
      <c r="J66" s="23"/>
    </row>
    <row r="67" spans="1:10" ht="27.75" customHeight="1" x14ac:dyDescent="0.25">
      <c r="A67" s="25" t="s">
        <v>117</v>
      </c>
      <c r="B67" s="20" t="s">
        <v>48</v>
      </c>
      <c r="C67" s="12">
        <v>233928.47362999999</v>
      </c>
      <c r="G67" s="23"/>
      <c r="H67" s="23"/>
      <c r="I67" s="23"/>
      <c r="J67" s="23"/>
    </row>
    <row r="68" spans="1:10" ht="45" customHeight="1" x14ac:dyDescent="0.25">
      <c r="A68" s="25" t="s">
        <v>118</v>
      </c>
      <c r="B68" s="20" t="s">
        <v>119</v>
      </c>
      <c r="C68" s="12">
        <v>188.25294</v>
      </c>
      <c r="G68" s="23"/>
      <c r="H68" s="23"/>
      <c r="I68" s="23"/>
      <c r="J68" s="23"/>
    </row>
    <row r="69" spans="1:10" ht="33" x14ac:dyDescent="0.25">
      <c r="A69" s="25" t="s">
        <v>120</v>
      </c>
      <c r="B69" s="20" t="s">
        <v>5</v>
      </c>
      <c r="C69" s="12">
        <v>4216.1719499999999</v>
      </c>
      <c r="G69" s="23"/>
      <c r="H69" s="23"/>
      <c r="I69" s="23"/>
      <c r="J69" s="23"/>
    </row>
    <row r="70" spans="1:10" ht="49.5" x14ac:dyDescent="0.25">
      <c r="A70" s="25" t="s">
        <v>122</v>
      </c>
      <c r="B70" s="20" t="s">
        <v>121</v>
      </c>
      <c r="C70" s="12">
        <v>29976.455910000001</v>
      </c>
      <c r="G70" s="23"/>
      <c r="H70" s="23"/>
      <c r="I70" s="23"/>
      <c r="J70" s="23"/>
    </row>
    <row r="71" spans="1:10" ht="22.5" customHeight="1" x14ac:dyDescent="0.25">
      <c r="A71" s="25" t="s">
        <v>111</v>
      </c>
      <c r="B71" s="20" t="s">
        <v>12</v>
      </c>
      <c r="C71" s="12">
        <f>C72+C73</f>
        <v>660106.27965000004</v>
      </c>
      <c r="G71" s="23"/>
      <c r="H71" s="23"/>
      <c r="I71" s="23"/>
      <c r="J71" s="23"/>
    </row>
    <row r="72" spans="1:10" ht="21.75" customHeight="1" x14ac:dyDescent="0.25">
      <c r="A72" s="25" t="s">
        <v>110</v>
      </c>
      <c r="B72" s="20" t="s">
        <v>266</v>
      </c>
      <c r="C72" s="12">
        <v>410809.82916000002</v>
      </c>
      <c r="G72" s="23"/>
      <c r="H72" s="23"/>
      <c r="I72" s="23"/>
      <c r="J72" s="23"/>
    </row>
    <row r="73" spans="1:10" ht="23.25" customHeight="1" x14ac:dyDescent="0.25">
      <c r="A73" s="25" t="s">
        <v>109</v>
      </c>
      <c r="B73" s="20" t="s">
        <v>3</v>
      </c>
      <c r="C73" s="12">
        <f>C74+C75</f>
        <v>249296.45048999999</v>
      </c>
      <c r="G73" s="23"/>
      <c r="H73" s="23"/>
      <c r="I73" s="23"/>
      <c r="J73" s="23"/>
    </row>
    <row r="74" spans="1:10" ht="38.25" customHeight="1" x14ac:dyDescent="0.25">
      <c r="A74" s="25" t="s">
        <v>106</v>
      </c>
      <c r="B74" s="20" t="s">
        <v>105</v>
      </c>
      <c r="C74" s="12">
        <v>199042.68364999999</v>
      </c>
      <c r="G74" s="23"/>
      <c r="H74" s="23"/>
      <c r="I74" s="23"/>
      <c r="J74" s="23"/>
    </row>
    <row r="75" spans="1:10" ht="41.25" customHeight="1" x14ac:dyDescent="0.25">
      <c r="A75" s="25" t="s">
        <v>107</v>
      </c>
      <c r="B75" s="20" t="s">
        <v>108</v>
      </c>
      <c r="C75" s="12">
        <v>50253.766839999997</v>
      </c>
      <c r="G75" s="23"/>
      <c r="H75" s="23"/>
      <c r="I75" s="23"/>
      <c r="J75" s="23"/>
    </row>
    <row r="76" spans="1:10" x14ac:dyDescent="0.25">
      <c r="A76" s="18" t="s">
        <v>112</v>
      </c>
      <c r="B76" s="20" t="s">
        <v>20</v>
      </c>
      <c r="C76" s="12">
        <v>76741.285480000006</v>
      </c>
      <c r="G76" s="23"/>
      <c r="H76" s="23"/>
      <c r="I76" s="23"/>
      <c r="J76" s="23"/>
    </row>
    <row r="77" spans="1:10" ht="36.75" customHeight="1" x14ac:dyDescent="0.25">
      <c r="A77" s="18" t="s">
        <v>113</v>
      </c>
      <c r="B77" s="20" t="s">
        <v>13</v>
      </c>
      <c r="C77" s="12">
        <v>16.03125</v>
      </c>
      <c r="G77" s="23"/>
      <c r="H77" s="23"/>
      <c r="I77" s="23"/>
      <c r="J77" s="23"/>
    </row>
    <row r="78" spans="1:10" x14ac:dyDescent="0.25">
      <c r="A78" s="18" t="s">
        <v>114</v>
      </c>
      <c r="B78" s="20" t="s">
        <v>15</v>
      </c>
      <c r="C78" s="12">
        <v>1905.0971</v>
      </c>
      <c r="G78" s="23"/>
      <c r="H78" s="23"/>
      <c r="I78" s="23"/>
      <c r="J78" s="23"/>
    </row>
    <row r="79" spans="1:10" ht="40.5" customHeight="1" x14ac:dyDescent="0.25">
      <c r="A79" s="18" t="s">
        <v>123</v>
      </c>
      <c r="B79" s="20" t="s">
        <v>182</v>
      </c>
      <c r="C79" s="14">
        <f>C80</f>
        <v>28469.78095</v>
      </c>
      <c r="G79" s="23"/>
      <c r="H79" s="23"/>
      <c r="I79" s="23"/>
      <c r="J79" s="23"/>
    </row>
    <row r="80" spans="1:10" x14ac:dyDescent="0.25">
      <c r="A80" s="18" t="s">
        <v>124</v>
      </c>
      <c r="B80" s="20" t="s">
        <v>15</v>
      </c>
      <c r="C80" s="12">
        <v>28469.78095</v>
      </c>
      <c r="G80" s="23"/>
      <c r="H80" s="23"/>
      <c r="I80" s="23"/>
      <c r="J80" s="23"/>
    </row>
    <row r="81" spans="1:10" x14ac:dyDescent="0.25">
      <c r="A81" s="18" t="s">
        <v>125</v>
      </c>
      <c r="B81" s="20" t="s">
        <v>49</v>
      </c>
      <c r="C81" s="14">
        <f>C82</f>
        <v>3899.3576499999999</v>
      </c>
      <c r="G81" s="23"/>
      <c r="H81" s="23"/>
      <c r="I81" s="23"/>
      <c r="J81" s="23"/>
    </row>
    <row r="82" spans="1:10" x14ac:dyDescent="0.25">
      <c r="A82" s="18" t="s">
        <v>126</v>
      </c>
      <c r="B82" s="20" t="s">
        <v>15</v>
      </c>
      <c r="C82" s="14">
        <v>3899.3576499999999</v>
      </c>
      <c r="G82" s="23"/>
      <c r="H82" s="23"/>
      <c r="I82" s="23"/>
      <c r="J82" s="27"/>
    </row>
    <row r="83" spans="1:10" ht="33" x14ac:dyDescent="0.25">
      <c r="A83" s="18" t="s">
        <v>127</v>
      </c>
      <c r="B83" s="20" t="s">
        <v>26</v>
      </c>
      <c r="C83" s="14">
        <f>C84</f>
        <v>702.21136000000001</v>
      </c>
      <c r="G83" s="23"/>
      <c r="H83" s="23"/>
      <c r="I83" s="23"/>
      <c r="J83" s="23"/>
    </row>
    <row r="84" spans="1:10" ht="22.5" customHeight="1" x14ac:dyDescent="0.25">
      <c r="A84" s="18" t="s">
        <v>190</v>
      </c>
      <c r="B84" s="20" t="s">
        <v>271</v>
      </c>
      <c r="C84" s="14">
        <f>SUM(C85)</f>
        <v>702.21136000000001</v>
      </c>
      <c r="G84" s="23"/>
      <c r="H84" s="23"/>
      <c r="I84" s="23"/>
      <c r="J84" s="23"/>
    </row>
    <row r="85" spans="1:10" x14ac:dyDescent="0.25">
      <c r="A85" s="18" t="s">
        <v>191</v>
      </c>
      <c r="B85" s="20" t="s">
        <v>32</v>
      </c>
      <c r="C85" s="14">
        <v>702.21136000000001</v>
      </c>
      <c r="G85" s="23"/>
      <c r="H85" s="23"/>
      <c r="I85" s="23"/>
      <c r="J85" s="23"/>
    </row>
    <row r="86" spans="1:10" ht="39.75" customHeight="1" x14ac:dyDescent="0.25">
      <c r="A86" s="18" t="s">
        <v>192</v>
      </c>
      <c r="B86" s="20" t="s">
        <v>261</v>
      </c>
      <c r="C86" s="14">
        <f>C87+C89</f>
        <v>969.30877999999996</v>
      </c>
      <c r="G86" s="23"/>
      <c r="H86" s="23"/>
      <c r="I86" s="23"/>
      <c r="J86" s="23"/>
    </row>
    <row r="87" spans="1:10" ht="20.25" customHeight="1" x14ac:dyDescent="0.25">
      <c r="A87" s="18" t="s">
        <v>193</v>
      </c>
      <c r="B87" s="20" t="s">
        <v>271</v>
      </c>
      <c r="C87" s="14">
        <f>SUM(C88)</f>
        <v>726.05277999999998</v>
      </c>
      <c r="G87" s="23"/>
      <c r="H87" s="23"/>
      <c r="I87" s="23"/>
      <c r="J87" s="23"/>
    </row>
    <row r="88" spans="1:10" ht="17.45" customHeight="1" x14ac:dyDescent="0.25">
      <c r="A88" s="18" t="s">
        <v>194</v>
      </c>
      <c r="B88" s="20" t="s">
        <v>32</v>
      </c>
      <c r="C88" s="14">
        <v>726.05277999999998</v>
      </c>
      <c r="G88" s="23"/>
      <c r="H88" s="23"/>
      <c r="I88" s="23"/>
      <c r="J88" s="23"/>
    </row>
    <row r="89" spans="1:10" ht="17.45" customHeight="1" x14ac:dyDescent="0.25">
      <c r="A89" s="18" t="s">
        <v>195</v>
      </c>
      <c r="B89" s="20" t="s">
        <v>15</v>
      </c>
      <c r="C89" s="14">
        <v>243.256</v>
      </c>
      <c r="G89" s="23"/>
      <c r="H89" s="23"/>
      <c r="I89" s="23"/>
      <c r="J89" s="23"/>
    </row>
    <row r="90" spans="1:10" x14ac:dyDescent="0.25">
      <c r="A90" s="18" t="s">
        <v>128</v>
      </c>
      <c r="B90" s="20" t="s">
        <v>25</v>
      </c>
      <c r="C90" s="14">
        <f>C91</f>
        <v>68.449250000000006</v>
      </c>
      <c r="G90" s="23"/>
      <c r="H90" s="23"/>
      <c r="I90" s="23"/>
      <c r="J90" s="23"/>
    </row>
    <row r="91" spans="1:10" ht="21" customHeight="1" x14ac:dyDescent="0.25">
      <c r="A91" s="18" t="s">
        <v>130</v>
      </c>
      <c r="B91" s="20" t="s">
        <v>271</v>
      </c>
      <c r="C91" s="14">
        <f>C92</f>
        <v>68.449250000000006</v>
      </c>
      <c r="G91" s="23"/>
      <c r="H91" s="23"/>
      <c r="I91" s="23"/>
      <c r="J91" s="23"/>
    </row>
    <row r="92" spans="1:10" x14ac:dyDescent="0.25">
      <c r="A92" s="18" t="s">
        <v>129</v>
      </c>
      <c r="B92" s="20" t="s">
        <v>32</v>
      </c>
      <c r="C92" s="14">
        <v>68.449250000000006</v>
      </c>
      <c r="G92" s="23"/>
      <c r="H92" s="23"/>
      <c r="I92" s="23"/>
      <c r="J92" s="23"/>
    </row>
    <row r="93" spans="1:10" x14ac:dyDescent="0.25">
      <c r="A93" s="18" t="s">
        <v>131</v>
      </c>
      <c r="B93" s="20" t="s">
        <v>44</v>
      </c>
      <c r="C93" s="14">
        <f>C94+C95+C97+C98</f>
        <v>27021.86477</v>
      </c>
      <c r="G93" s="23"/>
      <c r="H93" s="23"/>
      <c r="I93" s="23"/>
      <c r="J93" s="23"/>
    </row>
    <row r="94" spans="1:10" x14ac:dyDescent="0.25">
      <c r="A94" s="18" t="s">
        <v>132</v>
      </c>
      <c r="B94" s="20" t="s">
        <v>20</v>
      </c>
      <c r="C94" s="14">
        <v>630.4</v>
      </c>
      <c r="G94" s="23"/>
      <c r="H94" s="23"/>
      <c r="I94" s="23"/>
      <c r="J94" s="23"/>
    </row>
    <row r="95" spans="1:10" ht="72.75" customHeight="1" x14ac:dyDescent="0.25">
      <c r="A95" s="18" t="s">
        <v>196</v>
      </c>
      <c r="B95" s="20" t="s">
        <v>27</v>
      </c>
      <c r="C95" s="14">
        <v>13865.754999999999</v>
      </c>
      <c r="G95" s="23"/>
      <c r="H95" s="23"/>
      <c r="I95" s="23"/>
      <c r="J95" s="23"/>
    </row>
    <row r="96" spans="1:10" ht="22.5" customHeight="1" x14ac:dyDescent="0.25">
      <c r="A96" s="18" t="s">
        <v>133</v>
      </c>
      <c r="B96" s="20" t="s">
        <v>271</v>
      </c>
      <c r="C96" s="14">
        <f>C97</f>
        <v>1662.7509399999999</v>
      </c>
      <c r="G96" s="23"/>
      <c r="H96" s="23"/>
      <c r="I96" s="23"/>
      <c r="J96" s="23"/>
    </row>
    <row r="97" spans="1:10" x14ac:dyDescent="0.25">
      <c r="A97" s="18" t="s">
        <v>134</v>
      </c>
      <c r="B97" s="20" t="s">
        <v>32</v>
      </c>
      <c r="C97" s="14">
        <v>1662.7509399999999</v>
      </c>
      <c r="G97" s="23"/>
      <c r="H97" s="23"/>
      <c r="I97" s="23"/>
      <c r="J97" s="23"/>
    </row>
    <row r="98" spans="1:10" x14ac:dyDescent="0.25">
      <c r="A98" s="18" t="s">
        <v>135</v>
      </c>
      <c r="B98" s="20" t="s">
        <v>15</v>
      </c>
      <c r="C98" s="14">
        <v>10862.95883</v>
      </c>
      <c r="G98" s="23"/>
      <c r="H98" s="23"/>
      <c r="I98" s="23"/>
      <c r="J98" s="23"/>
    </row>
    <row r="99" spans="1:10" x14ac:dyDescent="0.25">
      <c r="A99" s="18" t="s">
        <v>136</v>
      </c>
      <c r="B99" s="20" t="s">
        <v>184</v>
      </c>
      <c r="C99" s="14">
        <f>C100</f>
        <v>15.5</v>
      </c>
      <c r="G99" s="23"/>
      <c r="H99" s="23"/>
      <c r="I99" s="23"/>
      <c r="J99" s="23"/>
    </row>
    <row r="100" spans="1:10" x14ac:dyDescent="0.25">
      <c r="A100" s="18" t="s">
        <v>137</v>
      </c>
      <c r="B100" s="20" t="s">
        <v>15</v>
      </c>
      <c r="C100" s="14">
        <v>15.5</v>
      </c>
      <c r="G100" s="23"/>
      <c r="H100" s="23"/>
      <c r="I100" s="23"/>
      <c r="J100" s="23"/>
    </row>
    <row r="101" spans="1:10" ht="36.75" customHeight="1" x14ac:dyDescent="0.25">
      <c r="A101" s="18" t="s">
        <v>138</v>
      </c>
      <c r="B101" s="20" t="s">
        <v>22</v>
      </c>
      <c r="C101" s="14">
        <f>SUM(C102)</f>
        <v>16.819269999999999</v>
      </c>
      <c r="G101" s="23"/>
      <c r="H101" s="23"/>
      <c r="I101" s="23"/>
      <c r="J101" s="23"/>
    </row>
    <row r="102" spans="1:10" ht="16.899999999999999" customHeight="1" x14ac:dyDescent="0.25">
      <c r="A102" s="18" t="s">
        <v>139</v>
      </c>
      <c r="B102" s="20" t="s">
        <v>15</v>
      </c>
      <c r="C102" s="14">
        <v>16.819269999999999</v>
      </c>
      <c r="G102" s="23"/>
      <c r="H102" s="23"/>
      <c r="I102" s="27"/>
      <c r="J102" s="23"/>
    </row>
    <row r="103" spans="1:10" ht="47.25" customHeight="1" x14ac:dyDescent="0.25">
      <c r="A103" s="18" t="s">
        <v>140</v>
      </c>
      <c r="B103" s="20" t="s">
        <v>281</v>
      </c>
      <c r="C103" s="14">
        <f>C104</f>
        <v>0.85</v>
      </c>
      <c r="G103" s="23"/>
      <c r="H103" s="23"/>
      <c r="I103" s="23"/>
      <c r="J103" s="23"/>
    </row>
    <row r="104" spans="1:10" ht="23.25" customHeight="1" x14ac:dyDescent="0.25">
      <c r="A104" s="18" t="s">
        <v>141</v>
      </c>
      <c r="B104" s="20" t="s">
        <v>15</v>
      </c>
      <c r="C104" s="12">
        <v>0.85</v>
      </c>
      <c r="G104" s="23"/>
      <c r="H104" s="23"/>
      <c r="I104" s="23"/>
      <c r="J104" s="23"/>
    </row>
    <row r="105" spans="1:10" ht="33" x14ac:dyDescent="0.25">
      <c r="A105" s="18" t="s">
        <v>142</v>
      </c>
      <c r="B105" s="20" t="s">
        <v>24</v>
      </c>
      <c r="C105" s="14">
        <f>C106</f>
        <v>944.64418000000001</v>
      </c>
      <c r="G105" s="23"/>
      <c r="H105" s="23"/>
      <c r="I105" s="23"/>
      <c r="J105" s="23"/>
    </row>
    <row r="106" spans="1:10" x14ac:dyDescent="0.25">
      <c r="A106" s="18" t="s">
        <v>143</v>
      </c>
      <c r="B106" s="20" t="s">
        <v>15</v>
      </c>
      <c r="C106" s="12">
        <v>944.64418000000001</v>
      </c>
      <c r="G106" s="23"/>
      <c r="H106" s="23"/>
      <c r="I106" s="23"/>
      <c r="J106" s="23"/>
    </row>
    <row r="107" spans="1:10" ht="36" customHeight="1" x14ac:dyDescent="0.25">
      <c r="A107" s="18" t="s">
        <v>144</v>
      </c>
      <c r="B107" s="20" t="s">
        <v>262</v>
      </c>
      <c r="C107" s="14">
        <f>C108</f>
        <v>1742.84052</v>
      </c>
      <c r="G107" s="23"/>
      <c r="H107" s="23"/>
      <c r="I107" s="23"/>
      <c r="J107" s="23"/>
    </row>
    <row r="108" spans="1:10" x14ac:dyDescent="0.25">
      <c r="A108" s="18" t="s">
        <v>145</v>
      </c>
      <c r="B108" s="20" t="s">
        <v>15</v>
      </c>
      <c r="C108" s="12">
        <v>1742.84052</v>
      </c>
      <c r="G108" s="23"/>
      <c r="H108" s="23"/>
      <c r="I108" s="23"/>
      <c r="J108" s="23"/>
    </row>
    <row r="109" spans="1:10" ht="37.5" customHeight="1" x14ac:dyDescent="0.25">
      <c r="A109" s="18" t="s">
        <v>146</v>
      </c>
      <c r="B109" s="20" t="s">
        <v>263</v>
      </c>
      <c r="C109" s="14">
        <f>C110</f>
        <v>6381.29313</v>
      </c>
      <c r="G109" s="23"/>
      <c r="H109" s="23"/>
      <c r="I109" s="23"/>
      <c r="J109" s="23"/>
    </row>
    <row r="110" spans="1:10" ht="21.75" customHeight="1" x14ac:dyDescent="0.25">
      <c r="A110" s="18" t="s">
        <v>147</v>
      </c>
      <c r="B110" s="20" t="s">
        <v>15</v>
      </c>
      <c r="C110" s="12">
        <v>6381.29313</v>
      </c>
      <c r="G110" s="23"/>
      <c r="H110" s="23"/>
      <c r="I110" s="23"/>
      <c r="J110" s="23"/>
    </row>
    <row r="111" spans="1:10" x14ac:dyDescent="0.25">
      <c r="A111" s="18" t="s">
        <v>158</v>
      </c>
      <c r="B111" s="20" t="s">
        <v>14</v>
      </c>
      <c r="C111" s="14">
        <f>C112+C135</f>
        <v>6732085.4857799998</v>
      </c>
      <c r="G111" s="23"/>
      <c r="H111" s="23"/>
      <c r="I111" s="23"/>
      <c r="J111" s="23"/>
    </row>
    <row r="112" spans="1:10" ht="22.5" customHeight="1" x14ac:dyDescent="0.25">
      <c r="A112" s="18" t="s">
        <v>175</v>
      </c>
      <c r="B112" s="20" t="s">
        <v>267</v>
      </c>
      <c r="C112" s="14">
        <f>C113+C114+C123+C126+C132+C133</f>
        <v>458926.38031000004</v>
      </c>
      <c r="G112" s="23"/>
      <c r="H112" s="23"/>
      <c r="I112" s="23"/>
      <c r="J112" s="23"/>
    </row>
    <row r="113" spans="1:10" s="15" customFormat="1" ht="22.5" customHeight="1" x14ac:dyDescent="0.25">
      <c r="A113" s="18" t="s">
        <v>148</v>
      </c>
      <c r="B113" s="20" t="s">
        <v>20</v>
      </c>
      <c r="C113" s="12">
        <v>775</v>
      </c>
      <c r="G113" s="23"/>
      <c r="H113" s="23"/>
      <c r="I113" s="23"/>
      <c r="J113" s="23"/>
    </row>
    <row r="114" spans="1:10" s="15" customFormat="1" ht="37.5" customHeight="1" x14ac:dyDescent="0.25">
      <c r="A114" s="18" t="s">
        <v>149</v>
      </c>
      <c r="B114" s="20" t="s">
        <v>16</v>
      </c>
      <c r="C114" s="12">
        <f>SUM(C115:C122)</f>
        <v>187928.0613</v>
      </c>
      <c r="G114" s="23"/>
      <c r="H114" s="23"/>
      <c r="I114" s="23"/>
      <c r="J114" s="23"/>
    </row>
    <row r="115" spans="1:10" ht="56.25" customHeight="1" x14ac:dyDescent="0.25">
      <c r="A115" s="18" t="s">
        <v>150</v>
      </c>
      <c r="B115" s="19" t="s">
        <v>38</v>
      </c>
      <c r="C115" s="12">
        <v>561.80411000000004</v>
      </c>
      <c r="G115" s="23"/>
      <c r="H115" s="23"/>
      <c r="I115" s="23"/>
      <c r="J115" s="23"/>
    </row>
    <row r="116" spans="1:10" ht="69.75" customHeight="1" x14ac:dyDescent="0.25">
      <c r="A116" s="18" t="s">
        <v>151</v>
      </c>
      <c r="B116" s="20" t="s">
        <v>21</v>
      </c>
      <c r="C116" s="12">
        <v>97211.978770000002</v>
      </c>
      <c r="G116" s="23"/>
      <c r="H116" s="23"/>
      <c r="I116" s="23"/>
      <c r="J116" s="23"/>
    </row>
    <row r="117" spans="1:10" ht="72" customHeight="1" x14ac:dyDescent="0.25">
      <c r="A117" s="18" t="s">
        <v>152</v>
      </c>
      <c r="B117" s="20" t="s">
        <v>28</v>
      </c>
      <c r="C117" s="12">
        <v>21540.73371</v>
      </c>
      <c r="G117" s="23"/>
      <c r="H117" s="23"/>
      <c r="I117" s="23"/>
      <c r="J117" s="23"/>
    </row>
    <row r="118" spans="1:10" ht="70.5" customHeight="1" x14ac:dyDescent="0.25">
      <c r="A118" s="18" t="s">
        <v>153</v>
      </c>
      <c r="B118" s="20" t="s">
        <v>29</v>
      </c>
      <c r="C118" s="12">
        <v>908.27080000000001</v>
      </c>
      <c r="G118" s="23"/>
      <c r="H118" s="23"/>
      <c r="I118" s="23"/>
      <c r="J118" s="23"/>
    </row>
    <row r="119" spans="1:10" ht="38.25" customHeight="1" x14ac:dyDescent="0.25">
      <c r="A119" s="18" t="s">
        <v>154</v>
      </c>
      <c r="B119" s="26" t="s">
        <v>47</v>
      </c>
      <c r="C119" s="12">
        <v>19790.31119</v>
      </c>
      <c r="G119" s="23"/>
      <c r="H119" s="23"/>
      <c r="I119" s="23"/>
      <c r="J119" s="23"/>
    </row>
    <row r="120" spans="1:10" ht="90.75" customHeight="1" x14ac:dyDescent="0.25">
      <c r="A120" s="18" t="s">
        <v>155</v>
      </c>
      <c r="B120" s="26" t="s">
        <v>46</v>
      </c>
      <c r="C120" s="12">
        <v>14.332739999999999</v>
      </c>
      <c r="G120" s="23"/>
      <c r="H120" s="23"/>
      <c r="I120" s="23"/>
      <c r="J120" s="23"/>
    </row>
    <row r="121" spans="1:10" ht="54" customHeight="1" x14ac:dyDescent="0.25">
      <c r="A121" s="18" t="s">
        <v>156</v>
      </c>
      <c r="B121" s="19" t="s">
        <v>39</v>
      </c>
      <c r="C121" s="12">
        <v>32561.1636</v>
      </c>
      <c r="G121" s="23"/>
      <c r="H121" s="23"/>
      <c r="I121" s="23"/>
      <c r="J121" s="23"/>
    </row>
    <row r="122" spans="1:10" ht="72.75" customHeight="1" x14ac:dyDescent="0.25">
      <c r="A122" s="18" t="s">
        <v>157</v>
      </c>
      <c r="B122" s="20" t="s">
        <v>27</v>
      </c>
      <c r="C122" s="12">
        <v>15339.46638</v>
      </c>
      <c r="G122" s="23"/>
      <c r="H122" s="23"/>
      <c r="I122" s="23"/>
      <c r="J122" s="23"/>
    </row>
    <row r="123" spans="1:10" s="15" customFormat="1" ht="23.25" customHeight="1" x14ac:dyDescent="0.25">
      <c r="A123" s="18" t="s">
        <v>159</v>
      </c>
      <c r="B123" s="20" t="s">
        <v>272</v>
      </c>
      <c r="C123" s="14">
        <f>SUM(C124+C125)</f>
        <v>32801.082829999999</v>
      </c>
      <c r="G123" s="23"/>
      <c r="H123" s="23"/>
      <c r="I123" s="23"/>
      <c r="J123" s="23"/>
    </row>
    <row r="124" spans="1:10" ht="21.75" customHeight="1" x14ac:dyDescent="0.25">
      <c r="A124" s="18" t="s">
        <v>160</v>
      </c>
      <c r="B124" s="20" t="s">
        <v>31</v>
      </c>
      <c r="C124" s="14">
        <v>31392.101790000001</v>
      </c>
      <c r="G124" s="23"/>
      <c r="H124" s="23"/>
      <c r="I124" s="23"/>
      <c r="J124" s="23"/>
    </row>
    <row r="125" spans="1:10" ht="22.5" customHeight="1" x14ac:dyDescent="0.25">
      <c r="A125" s="18" t="s">
        <v>161</v>
      </c>
      <c r="B125" s="20" t="s">
        <v>32</v>
      </c>
      <c r="C125" s="14">
        <v>1408.9810399999999</v>
      </c>
      <c r="G125" s="23"/>
      <c r="H125" s="23"/>
      <c r="I125" s="23"/>
      <c r="J125" s="23"/>
    </row>
    <row r="126" spans="1:10" s="15" customFormat="1" ht="21" customHeight="1" x14ac:dyDescent="0.25">
      <c r="A126" s="25" t="s">
        <v>172</v>
      </c>
      <c r="B126" s="20" t="s">
        <v>17</v>
      </c>
      <c r="C126" s="12">
        <f>C127+C128+C129+C130+C131</f>
        <v>160679.39471999998</v>
      </c>
      <c r="G126" s="23"/>
      <c r="H126" s="23"/>
      <c r="I126" s="23"/>
      <c r="J126" s="23"/>
    </row>
    <row r="127" spans="1:10" ht="84" customHeight="1" x14ac:dyDescent="0.25">
      <c r="A127" s="25" t="s">
        <v>162</v>
      </c>
      <c r="B127" s="20" t="s">
        <v>51</v>
      </c>
      <c r="C127" s="12">
        <v>0.15323999999999999</v>
      </c>
      <c r="G127" s="23"/>
      <c r="H127" s="23"/>
      <c r="I127" s="23"/>
      <c r="J127" s="23"/>
    </row>
    <row r="128" spans="1:10" ht="90.75" customHeight="1" x14ac:dyDescent="0.25">
      <c r="A128" s="25" t="s">
        <v>185</v>
      </c>
      <c r="B128" s="20" t="s">
        <v>186</v>
      </c>
      <c r="C128" s="12">
        <v>87260.083799999993</v>
      </c>
      <c r="G128" s="23"/>
      <c r="H128" s="23"/>
      <c r="I128" s="23"/>
      <c r="J128" s="23"/>
    </row>
    <row r="129" spans="1:10" ht="55.5" customHeight="1" x14ac:dyDescent="0.25">
      <c r="A129" s="25" t="s">
        <v>163</v>
      </c>
      <c r="B129" s="20" t="s">
        <v>164</v>
      </c>
      <c r="C129" s="12">
        <v>11056.089739999999</v>
      </c>
      <c r="G129" s="23"/>
      <c r="H129" s="23"/>
      <c r="I129" s="23"/>
      <c r="J129" s="23"/>
    </row>
    <row r="130" spans="1:10" ht="54" customHeight="1" x14ac:dyDescent="0.25">
      <c r="A130" s="25" t="s">
        <v>165</v>
      </c>
      <c r="B130" s="20" t="s">
        <v>166</v>
      </c>
      <c r="C130" s="12">
        <v>61862.106169999999</v>
      </c>
      <c r="G130" s="23"/>
      <c r="H130" s="23"/>
      <c r="I130" s="23"/>
      <c r="J130" s="23"/>
    </row>
    <row r="131" spans="1:10" ht="72" customHeight="1" x14ac:dyDescent="0.25">
      <c r="A131" s="25" t="s">
        <v>167</v>
      </c>
      <c r="B131" s="20" t="s">
        <v>168</v>
      </c>
      <c r="C131" s="12">
        <v>500.96177</v>
      </c>
      <c r="G131" s="23"/>
      <c r="H131" s="23"/>
      <c r="I131" s="23"/>
      <c r="J131" s="23"/>
    </row>
    <row r="132" spans="1:10" s="15" customFormat="1" ht="22.5" customHeight="1" x14ac:dyDescent="0.25">
      <c r="A132" s="18" t="s">
        <v>169</v>
      </c>
      <c r="B132" s="20" t="s">
        <v>15</v>
      </c>
      <c r="C132" s="12">
        <v>8886.7998599999992</v>
      </c>
      <c r="G132" s="23"/>
      <c r="H132" s="23"/>
      <c r="I132" s="23"/>
      <c r="J132" s="23"/>
    </row>
    <row r="133" spans="1:10" s="15" customFormat="1" ht="21" customHeight="1" x14ac:dyDescent="0.25">
      <c r="A133" s="18" t="s">
        <v>170</v>
      </c>
      <c r="B133" s="20" t="s">
        <v>18</v>
      </c>
      <c r="C133" s="12">
        <f>C134</f>
        <v>67856.041599999997</v>
      </c>
      <c r="G133" s="23"/>
      <c r="H133" s="23"/>
      <c r="I133" s="23"/>
      <c r="J133" s="23"/>
    </row>
    <row r="134" spans="1:10" ht="21" customHeight="1" x14ac:dyDescent="0.25">
      <c r="A134" s="18" t="s">
        <v>171</v>
      </c>
      <c r="B134" s="20" t="s">
        <v>4</v>
      </c>
      <c r="C134" s="12">
        <v>67856.041599999997</v>
      </c>
      <c r="G134" s="23"/>
      <c r="H134" s="23"/>
      <c r="I134" s="23"/>
      <c r="J134" s="23"/>
    </row>
    <row r="135" spans="1:10" s="15" customFormat="1" ht="23.25" customHeight="1" x14ac:dyDescent="0.25">
      <c r="A135" s="35" t="s">
        <v>223</v>
      </c>
      <c r="B135" s="36" t="s">
        <v>197</v>
      </c>
      <c r="C135" s="37">
        <f>C136+C168</f>
        <v>6273159.1054699998</v>
      </c>
      <c r="G135" s="23"/>
      <c r="H135" s="23"/>
      <c r="I135" s="23"/>
      <c r="J135" s="23"/>
    </row>
    <row r="136" spans="1:10" s="15" customFormat="1" ht="37.5" customHeight="1" x14ac:dyDescent="0.25">
      <c r="A136" s="35" t="s">
        <v>224</v>
      </c>
      <c r="B136" s="36" t="s">
        <v>198</v>
      </c>
      <c r="C136" s="38">
        <f>C137+C138+C156+C163</f>
        <v>6274045.1728400001</v>
      </c>
      <c r="G136" s="23"/>
      <c r="H136" s="23"/>
      <c r="I136" s="23"/>
      <c r="J136" s="23"/>
    </row>
    <row r="137" spans="1:10" s="15" customFormat="1" ht="36" customHeight="1" x14ac:dyDescent="0.25">
      <c r="A137" s="35" t="s">
        <v>225</v>
      </c>
      <c r="B137" s="36" t="s">
        <v>199</v>
      </c>
      <c r="C137" s="39">
        <v>33829.300000000003</v>
      </c>
      <c r="G137" s="23"/>
      <c r="H137" s="23"/>
      <c r="I137" s="23"/>
      <c r="J137" s="23"/>
    </row>
    <row r="138" spans="1:10" ht="39" customHeight="1" x14ac:dyDescent="0.25">
      <c r="A138" s="35" t="s">
        <v>226</v>
      </c>
      <c r="B138" s="36" t="s">
        <v>41</v>
      </c>
      <c r="C138" s="38">
        <f>SUM(C139:C155)</f>
        <v>2797237.2927699997</v>
      </c>
      <c r="G138" s="23"/>
      <c r="H138" s="23"/>
      <c r="I138" s="23"/>
      <c r="J138" s="23"/>
    </row>
    <row r="139" spans="1:10" s="15" customFormat="1" ht="42.75" customHeight="1" x14ac:dyDescent="0.25">
      <c r="A139" s="35" t="s">
        <v>227</v>
      </c>
      <c r="B139" s="40" t="s">
        <v>200</v>
      </c>
      <c r="C139" s="39">
        <v>23445.81495</v>
      </c>
      <c r="G139" s="23"/>
      <c r="H139" s="23"/>
      <c r="I139" s="23"/>
      <c r="J139" s="23"/>
    </row>
    <row r="140" spans="1:10" ht="107.25" customHeight="1" x14ac:dyDescent="0.25">
      <c r="A140" s="35" t="s">
        <v>228</v>
      </c>
      <c r="B140" s="36" t="s">
        <v>201</v>
      </c>
      <c r="C140" s="39">
        <v>79542.369409999999</v>
      </c>
      <c r="G140" s="23"/>
      <c r="H140" s="23"/>
      <c r="I140" s="23"/>
      <c r="J140" s="23"/>
    </row>
    <row r="141" spans="1:10" ht="93" customHeight="1" x14ac:dyDescent="0.25">
      <c r="A141" s="35" t="s">
        <v>229</v>
      </c>
      <c r="B141" s="36" t="s">
        <v>202</v>
      </c>
      <c r="C141" s="39">
        <v>3314.26539</v>
      </c>
      <c r="G141" s="23"/>
      <c r="H141" s="23"/>
      <c r="I141" s="23"/>
      <c r="J141" s="23"/>
    </row>
    <row r="142" spans="1:10" ht="54.75" customHeight="1" x14ac:dyDescent="0.25">
      <c r="A142" s="41" t="s">
        <v>230</v>
      </c>
      <c r="B142" s="42" t="s">
        <v>203</v>
      </c>
      <c r="C142" s="39">
        <v>79976.163149999993</v>
      </c>
      <c r="F142" s="13"/>
      <c r="G142" s="23"/>
      <c r="H142" s="23"/>
      <c r="I142" s="23"/>
      <c r="J142" s="23"/>
    </row>
    <row r="143" spans="1:10" ht="41.25" customHeight="1" x14ac:dyDescent="0.25">
      <c r="A143" s="41" t="s">
        <v>231</v>
      </c>
      <c r="B143" s="42" t="s">
        <v>204</v>
      </c>
      <c r="C143" s="39">
        <v>1926</v>
      </c>
      <c r="G143" s="23"/>
      <c r="H143" s="23"/>
      <c r="I143" s="23"/>
      <c r="J143" s="23"/>
    </row>
    <row r="144" spans="1:10" ht="73.5" customHeight="1" x14ac:dyDescent="0.25">
      <c r="A144" s="43" t="s">
        <v>232</v>
      </c>
      <c r="B144" s="36" t="s">
        <v>205</v>
      </c>
      <c r="C144" s="39">
        <v>705721.53411000001</v>
      </c>
      <c r="G144" s="23"/>
      <c r="H144" s="23"/>
      <c r="I144" s="23"/>
      <c r="J144" s="23"/>
    </row>
    <row r="145" spans="1:10" ht="37.5" customHeight="1" x14ac:dyDescent="0.25">
      <c r="A145" s="43" t="s">
        <v>233</v>
      </c>
      <c r="B145" s="36" t="s">
        <v>206</v>
      </c>
      <c r="C145" s="39">
        <v>73047.8125</v>
      </c>
      <c r="G145" s="23"/>
      <c r="H145" s="23"/>
      <c r="I145" s="23"/>
      <c r="J145" s="23"/>
    </row>
    <row r="146" spans="1:10" ht="39" customHeight="1" x14ac:dyDescent="0.25">
      <c r="A146" s="43" t="s">
        <v>234</v>
      </c>
      <c r="B146" s="36" t="s">
        <v>207</v>
      </c>
      <c r="C146" s="39">
        <v>3823.7</v>
      </c>
      <c r="G146" s="23"/>
      <c r="H146" s="23"/>
      <c r="I146" s="23"/>
      <c r="J146" s="23"/>
    </row>
    <row r="147" spans="1:10" ht="54.75" customHeight="1" x14ac:dyDescent="0.25">
      <c r="A147" s="43" t="s">
        <v>235</v>
      </c>
      <c r="B147" s="40" t="s">
        <v>208</v>
      </c>
      <c r="C147" s="39">
        <v>8657.1568700000007</v>
      </c>
      <c r="G147" s="23"/>
      <c r="H147" s="23"/>
      <c r="I147" s="23"/>
      <c r="J147" s="23"/>
    </row>
    <row r="148" spans="1:10" s="15" customFormat="1" ht="73.5" customHeight="1" x14ac:dyDescent="0.25">
      <c r="A148" s="43" t="s">
        <v>236</v>
      </c>
      <c r="B148" s="40" t="s">
        <v>209</v>
      </c>
      <c r="C148" s="39">
        <v>274664.29469000001</v>
      </c>
      <c r="G148" s="23"/>
      <c r="H148" s="23"/>
      <c r="I148" s="23"/>
      <c r="J148" s="23"/>
    </row>
    <row r="149" spans="1:10" ht="39" customHeight="1" x14ac:dyDescent="0.25">
      <c r="A149" s="43" t="s">
        <v>237</v>
      </c>
      <c r="B149" s="40" t="s">
        <v>210</v>
      </c>
      <c r="C149" s="39">
        <v>40166.699999999997</v>
      </c>
      <c r="G149" s="23"/>
      <c r="H149" s="23"/>
      <c r="I149" s="23"/>
      <c r="J149" s="23"/>
    </row>
    <row r="150" spans="1:10" ht="39" customHeight="1" x14ac:dyDescent="0.25">
      <c r="A150" s="43" t="s">
        <v>238</v>
      </c>
      <c r="B150" s="36" t="s">
        <v>211</v>
      </c>
      <c r="C150" s="39">
        <v>31765.095359999999</v>
      </c>
      <c r="G150" s="23"/>
      <c r="H150" s="23"/>
      <c r="I150" s="23"/>
      <c r="J150" s="23"/>
    </row>
    <row r="151" spans="1:10" ht="37.5" customHeight="1" x14ac:dyDescent="0.25">
      <c r="A151" s="43" t="s">
        <v>239</v>
      </c>
      <c r="B151" s="40" t="s">
        <v>212</v>
      </c>
      <c r="C151" s="39">
        <v>1299.9427900000001</v>
      </c>
      <c r="G151" s="23"/>
      <c r="H151" s="23"/>
      <c r="I151" s="23"/>
      <c r="J151" s="23"/>
    </row>
    <row r="152" spans="1:10" ht="27.75" customHeight="1" x14ac:dyDescent="0.25">
      <c r="A152" s="43" t="s">
        <v>240</v>
      </c>
      <c r="B152" s="36" t="s">
        <v>213</v>
      </c>
      <c r="C152" s="39">
        <v>34.364280000000001</v>
      </c>
      <c r="G152" s="23"/>
      <c r="H152" s="23"/>
      <c r="I152" s="23"/>
      <c r="J152" s="23"/>
    </row>
    <row r="153" spans="1:10" s="15" customFormat="1" ht="39" customHeight="1" x14ac:dyDescent="0.25">
      <c r="A153" s="43" t="s">
        <v>241</v>
      </c>
      <c r="B153" s="36" t="s">
        <v>268</v>
      </c>
      <c r="C153" s="39">
        <v>206879.90160000001</v>
      </c>
      <c r="G153" s="23"/>
      <c r="H153" s="23"/>
      <c r="I153" s="23"/>
      <c r="J153" s="23"/>
    </row>
    <row r="154" spans="1:10" ht="38.25" customHeight="1" x14ac:dyDescent="0.25">
      <c r="A154" s="41" t="s">
        <v>242</v>
      </c>
      <c r="B154" s="42" t="s">
        <v>200</v>
      </c>
      <c r="C154" s="39">
        <v>351962.33043999999</v>
      </c>
      <c r="G154" s="23"/>
      <c r="H154" s="23"/>
      <c r="I154" s="23"/>
      <c r="J154" s="23"/>
    </row>
    <row r="155" spans="1:10" s="15" customFormat="1" ht="24.75" customHeight="1" x14ac:dyDescent="0.25">
      <c r="A155" s="43" t="s">
        <v>243</v>
      </c>
      <c r="B155" s="36" t="s">
        <v>214</v>
      </c>
      <c r="C155" s="39">
        <v>911009.84722999996</v>
      </c>
      <c r="D155" s="16"/>
      <c r="G155" s="23"/>
      <c r="H155" s="23"/>
      <c r="I155" s="23"/>
      <c r="J155" s="23"/>
    </row>
    <row r="156" spans="1:10" s="15" customFormat="1" ht="22.5" customHeight="1" x14ac:dyDescent="0.25">
      <c r="A156" s="35" t="s">
        <v>244</v>
      </c>
      <c r="B156" s="44" t="s">
        <v>42</v>
      </c>
      <c r="C156" s="45">
        <f>C157+C158+C159+C160+C161+C162</f>
        <v>3412492.63588</v>
      </c>
      <c r="D156" s="16"/>
      <c r="G156" s="23"/>
      <c r="H156" s="23"/>
      <c r="I156" s="23"/>
      <c r="J156" s="23"/>
    </row>
    <row r="157" spans="1:10" s="15" customFormat="1" ht="36.75" customHeight="1" x14ac:dyDescent="0.25">
      <c r="A157" s="35" t="s">
        <v>245</v>
      </c>
      <c r="B157" s="44" t="s">
        <v>215</v>
      </c>
      <c r="C157" s="39">
        <v>3388784.6158799999</v>
      </c>
      <c r="D157" s="16"/>
      <c r="G157" s="23"/>
      <c r="H157" s="23"/>
      <c r="I157" s="23"/>
      <c r="J157" s="23"/>
    </row>
    <row r="158" spans="1:10" s="15" customFormat="1" ht="55.5" customHeight="1" x14ac:dyDescent="0.25">
      <c r="A158" s="43" t="s">
        <v>246</v>
      </c>
      <c r="B158" s="44" t="s">
        <v>216</v>
      </c>
      <c r="C158" s="39">
        <v>61.92</v>
      </c>
      <c r="D158" s="16"/>
      <c r="G158" s="23"/>
      <c r="H158" s="23"/>
      <c r="I158" s="23"/>
      <c r="J158" s="23"/>
    </row>
    <row r="159" spans="1:10" s="15" customFormat="1" ht="105.75" customHeight="1" x14ac:dyDescent="0.25">
      <c r="A159" s="41" t="s">
        <v>247</v>
      </c>
      <c r="B159" s="42" t="s">
        <v>273</v>
      </c>
      <c r="C159" s="39">
        <v>3820.5</v>
      </c>
      <c r="D159" s="16"/>
      <c r="G159" s="23"/>
      <c r="H159" s="23"/>
      <c r="I159" s="23"/>
      <c r="J159" s="23"/>
    </row>
    <row r="160" spans="1:10" s="15" customFormat="1" ht="58.5" customHeight="1" x14ac:dyDescent="0.25">
      <c r="A160" s="43" t="s">
        <v>248</v>
      </c>
      <c r="B160" s="44" t="s">
        <v>274</v>
      </c>
      <c r="C160" s="39">
        <v>5094</v>
      </c>
      <c r="D160" s="16"/>
      <c r="G160" s="23"/>
      <c r="H160" s="23"/>
      <c r="I160" s="23"/>
      <c r="J160" s="23"/>
    </row>
    <row r="161" spans="1:10" s="15" customFormat="1" ht="72.75" customHeight="1" x14ac:dyDescent="0.25">
      <c r="A161" s="43" t="s">
        <v>249</v>
      </c>
      <c r="B161" s="44" t="s">
        <v>275</v>
      </c>
      <c r="C161" s="39">
        <v>8914.5</v>
      </c>
      <c r="D161" s="16"/>
      <c r="G161" s="23"/>
      <c r="H161" s="23"/>
      <c r="I161" s="23"/>
      <c r="J161" s="23"/>
    </row>
    <row r="162" spans="1:10" s="15" customFormat="1" ht="24" customHeight="1" x14ac:dyDescent="0.25">
      <c r="A162" s="43" t="s">
        <v>250</v>
      </c>
      <c r="B162" s="44" t="s">
        <v>217</v>
      </c>
      <c r="C162" s="39">
        <v>5817.1</v>
      </c>
      <c r="D162" s="16"/>
      <c r="G162" s="23"/>
      <c r="H162" s="23"/>
      <c r="I162" s="23"/>
      <c r="J162" s="23"/>
    </row>
    <row r="163" spans="1:10" s="15" customFormat="1" ht="25.5" customHeight="1" x14ac:dyDescent="0.25">
      <c r="A163" s="43" t="s">
        <v>251</v>
      </c>
      <c r="B163" s="44" t="s">
        <v>23</v>
      </c>
      <c r="C163" s="45">
        <f>C164+C166+C165</f>
        <v>30485.944190000002</v>
      </c>
      <c r="D163" s="16"/>
      <c r="G163" s="23"/>
      <c r="H163" s="23"/>
      <c r="I163" s="23"/>
      <c r="J163" s="23"/>
    </row>
    <row r="164" spans="1:10" s="15" customFormat="1" ht="37.5" customHeight="1" x14ac:dyDescent="0.25">
      <c r="A164" s="43" t="s">
        <v>252</v>
      </c>
      <c r="B164" s="44" t="s">
        <v>218</v>
      </c>
      <c r="C164" s="39">
        <v>5000</v>
      </c>
      <c r="D164" s="16"/>
      <c r="G164" s="23"/>
      <c r="H164" s="23"/>
      <c r="I164" s="23"/>
      <c r="J164" s="23"/>
    </row>
    <row r="165" spans="1:10" s="15" customFormat="1" ht="55.5" customHeight="1" x14ac:dyDescent="0.25">
      <c r="A165" s="43" t="s">
        <v>253</v>
      </c>
      <c r="B165" s="40" t="s">
        <v>219</v>
      </c>
      <c r="C165" s="39">
        <v>12003.1</v>
      </c>
      <c r="D165" s="16"/>
      <c r="G165" s="23"/>
      <c r="H165" s="23"/>
      <c r="I165" s="23"/>
      <c r="J165" s="23"/>
    </row>
    <row r="166" spans="1:10" s="15" customFormat="1" ht="36" customHeight="1" x14ac:dyDescent="0.25">
      <c r="A166" s="43" t="s">
        <v>254</v>
      </c>
      <c r="B166" s="44" t="s">
        <v>220</v>
      </c>
      <c r="C166" s="39">
        <v>13482.84419</v>
      </c>
      <c r="D166" s="16"/>
      <c r="G166" s="23"/>
      <c r="H166" s="23"/>
      <c r="I166" s="23"/>
      <c r="J166" s="23"/>
    </row>
    <row r="167" spans="1:10" s="15" customFormat="1" ht="54" customHeight="1" x14ac:dyDescent="0.25">
      <c r="A167" s="35" t="s">
        <v>255</v>
      </c>
      <c r="B167" s="36" t="s">
        <v>221</v>
      </c>
      <c r="C167" s="38">
        <f>C168</f>
        <v>-886.06736999999998</v>
      </c>
      <c r="D167" s="16"/>
      <c r="G167" s="23"/>
      <c r="H167" s="23"/>
      <c r="I167" s="23"/>
      <c r="J167" s="23"/>
    </row>
    <row r="168" spans="1:10" s="15" customFormat="1" ht="54" customHeight="1" x14ac:dyDescent="0.25">
      <c r="A168" s="35" t="s">
        <v>256</v>
      </c>
      <c r="B168" s="36" t="s">
        <v>222</v>
      </c>
      <c r="C168" s="39">
        <v>-886.06736999999998</v>
      </c>
      <c r="D168" s="16"/>
      <c r="G168" s="23"/>
      <c r="H168" s="23"/>
      <c r="I168" s="23"/>
      <c r="J168" s="23"/>
    </row>
    <row r="169" spans="1:10" s="15" customFormat="1" ht="36.75" customHeight="1" x14ac:dyDescent="0.25">
      <c r="A169" s="18" t="s">
        <v>257</v>
      </c>
      <c r="B169" s="48" t="s">
        <v>282</v>
      </c>
      <c r="C169" s="47">
        <f>C170</f>
        <v>161.53222</v>
      </c>
      <c r="D169" s="16"/>
      <c r="G169" s="23"/>
      <c r="H169" s="23"/>
      <c r="I169" s="23"/>
      <c r="J169" s="23"/>
    </row>
    <row r="170" spans="1:10" s="15" customFormat="1" ht="21" customHeight="1" x14ac:dyDescent="0.25">
      <c r="A170" s="18" t="s">
        <v>258</v>
      </c>
      <c r="B170" s="20" t="s">
        <v>15</v>
      </c>
      <c r="C170" s="46">
        <v>161.53222</v>
      </c>
      <c r="D170" s="16"/>
      <c r="G170" s="23"/>
      <c r="H170" s="23"/>
      <c r="I170" s="23"/>
      <c r="J170" s="23"/>
    </row>
    <row r="171" spans="1:10" ht="22.5" customHeight="1" x14ac:dyDescent="0.25">
      <c r="A171" s="57" t="s">
        <v>283</v>
      </c>
      <c r="B171" s="58"/>
      <c r="C171" s="47">
        <f>C169+C111+C109+C107+C105+C103+C101+C99+C93+C90+C86+C83+C81+C79+C61+C59+C57+C55+C53+C51+C49+C47+C45+C43+C41+C39+C32+C30+C28+C26+C24+C22+C20+C18+C16+C14+C12</f>
        <v>9748727.3757999949</v>
      </c>
      <c r="G171" s="23"/>
      <c r="H171" s="28"/>
      <c r="I171" s="28"/>
      <c r="J171" s="23"/>
    </row>
    <row r="172" spans="1:10" x14ac:dyDescent="0.25">
      <c r="A172" s="7"/>
      <c r="C172" s="8"/>
    </row>
    <row r="173" spans="1:10" x14ac:dyDescent="0.25">
      <c r="A173" s="7"/>
      <c r="B173" s="3"/>
      <c r="C173" s="33"/>
      <c r="D173" s="3"/>
      <c r="E173" s="3"/>
      <c r="F173" s="3"/>
      <c r="G173" s="3"/>
    </row>
    <row r="174" spans="1:10" x14ac:dyDescent="0.25">
      <c r="A174" s="7"/>
      <c r="B174" s="3"/>
      <c r="C174" s="3"/>
      <c r="D174" s="3"/>
      <c r="E174" s="3"/>
      <c r="F174" s="3"/>
      <c r="G174" s="3"/>
    </row>
    <row r="175" spans="1:10" x14ac:dyDescent="0.25">
      <c r="A175" s="7"/>
      <c r="H175" s="13"/>
    </row>
    <row r="176" spans="1:10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</sheetData>
  <autoFilter ref="A10:C171"/>
  <mergeCells count="5">
    <mergeCell ref="A171:B171"/>
    <mergeCell ref="B4:C4"/>
    <mergeCell ref="A7:C7"/>
    <mergeCell ref="B5:C5"/>
    <mergeCell ref="B6:C6"/>
  </mergeCells>
  <phoneticPr fontId="0" type="noConversion"/>
  <pageMargins left="0.98425196850393704" right="0.39370078740157483" top="0.39370078740157483" bottom="0.39370078740157483" header="0" footer="0"/>
  <pageSetup paperSize="9" scale="65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Полная версия</vt:lpstr>
      <vt:lpstr>А</vt:lpstr>
      <vt:lpstr>'Полная версия'!Заголовки_для_печати</vt:lpstr>
      <vt:lpstr>'Полная версия'!Область_печати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Бревнова О.В.</cp:lastModifiedBy>
  <cp:lastPrinted>2020-03-20T06:32:56Z</cp:lastPrinted>
  <dcterms:created xsi:type="dcterms:W3CDTF">2002-06-24T09:58:24Z</dcterms:created>
  <dcterms:modified xsi:type="dcterms:W3CDTF">2020-09-16T05:32:10Z</dcterms:modified>
</cp:coreProperties>
</file>